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385" yWindow="-105" windowWidth="15345" windowHeight="4650" tabRatio="597" firstSheet="2" activeTab="12"/>
  </bookViews>
  <sheets>
    <sheet name="موافقتنامه" sheetId="1" r:id="rId1"/>
    <sheet name="کل فصول" sheetId="8" r:id="rId2"/>
    <sheet name="Sheet5" sheetId="12" r:id="rId3"/>
    <sheet name="Sheet4" sheetId="13" r:id="rId4"/>
    <sheet name="Sheet6" sheetId="14" r:id="rId5"/>
    <sheet name="Sheet7" sheetId="15" r:id="rId6"/>
    <sheet name="Sheet8" sheetId="16" r:id="rId7"/>
    <sheet name="Sheet1" sheetId="17" r:id="rId8"/>
    <sheet name="Sheet2" sheetId="18" r:id="rId9"/>
    <sheet name="Sheet3" sheetId="19" r:id="rId10"/>
    <sheet name="Sheet9" sheetId="20" r:id="rId11"/>
    <sheet name="Sheet10" sheetId="21" r:id="rId12"/>
    <sheet name="Sheet11" sheetId="22" r:id="rId13"/>
  </sheets>
  <definedNames>
    <definedName name="_xlnm._FilterDatabase" localSheetId="2" hidden="1">Sheet5!$A$1:$AY$191</definedName>
    <definedName name="_xlnm.Print_Area" localSheetId="8">Sheet2!$A$3:$P$33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8"/>
  <c r="N19"/>
  <c r="N17"/>
  <c r="N16"/>
  <c r="N14"/>
  <c r="N13"/>
  <c r="N12"/>
  <c r="N11"/>
  <c r="N10"/>
  <c r="E15" i="19"/>
  <c r="N23" i="18"/>
  <c r="N24"/>
  <c r="N25"/>
  <c r="D13" i="20"/>
  <c r="F13" s="1"/>
  <c r="D12"/>
  <c r="F12" s="1"/>
  <c r="D11"/>
  <c r="F11" s="1"/>
  <c r="D10"/>
  <c r="F10" s="1"/>
  <c r="D9"/>
  <c r="D7"/>
  <c r="D5"/>
  <c r="F5" s="1"/>
  <c r="D4"/>
  <c r="F4" s="1"/>
  <c r="D3"/>
  <c r="D2"/>
  <c r="E14"/>
  <c r="C14"/>
  <c r="B14"/>
  <c r="K33" i="18"/>
  <c r="F3" i="20"/>
  <c r="F9"/>
  <c r="F8"/>
  <c r="F7"/>
  <c r="F6"/>
  <c r="F2"/>
  <c r="K31" i="18"/>
  <c r="K27"/>
  <c r="K26"/>
  <c r="C22"/>
  <c r="D22"/>
  <c r="F22"/>
  <c r="G22"/>
  <c r="H22"/>
  <c r="I22"/>
  <c r="J22"/>
  <c r="K22"/>
  <c r="L22"/>
  <c r="D15" i="19"/>
  <c r="C15"/>
  <c r="F14" i="15"/>
  <c r="B9" i="18"/>
  <c r="A26"/>
  <c r="B26"/>
  <c r="A31"/>
  <c r="B31"/>
  <c r="A21"/>
  <c r="B21"/>
  <c r="A18"/>
  <c r="B18"/>
  <c r="A15"/>
  <c r="B15"/>
  <c r="C31"/>
  <c r="C26"/>
  <c r="C27" s="1"/>
  <c r="C33" s="1"/>
  <c r="C21"/>
  <c r="C18"/>
  <c r="C15"/>
  <c r="A9"/>
  <c r="C9"/>
  <c r="D31"/>
  <c r="D26"/>
  <c r="D27" s="1"/>
  <c r="D21"/>
  <c r="D18"/>
  <c r="D15"/>
  <c r="D9"/>
  <c r="E31"/>
  <c r="E26"/>
  <c r="E21"/>
  <c r="E18"/>
  <c r="E22" s="1"/>
  <c r="E27" s="1"/>
  <c r="E33" s="1"/>
  <c r="E15"/>
  <c r="E9"/>
  <c r="F31"/>
  <c r="F26"/>
  <c r="F21"/>
  <c r="F18"/>
  <c r="F15"/>
  <c r="F9"/>
  <c r="G31"/>
  <c r="G26"/>
  <c r="G21"/>
  <c r="G18"/>
  <c r="G15"/>
  <c r="G9"/>
  <c r="H31"/>
  <c r="H26"/>
  <c r="H21"/>
  <c r="H18"/>
  <c r="H15"/>
  <c r="H9"/>
  <c r="I31"/>
  <c r="I26"/>
  <c r="I21"/>
  <c r="I18"/>
  <c r="I15"/>
  <c r="I9"/>
  <c r="J26"/>
  <c r="J9"/>
  <c r="J31"/>
  <c r="J21"/>
  <c r="J18"/>
  <c r="J15"/>
  <c r="K21"/>
  <c r="K18"/>
  <c r="K15"/>
  <c r="K9"/>
  <c r="L18"/>
  <c r="L15"/>
  <c r="M31"/>
  <c r="L26"/>
  <c r="L21"/>
  <c r="L9"/>
  <c r="BA134" i="12"/>
  <c r="BA117"/>
  <c r="BA108"/>
  <c r="BA85"/>
  <c r="BA76"/>
  <c r="BA56"/>
  <c r="BA39"/>
  <c r="BA24"/>
  <c r="BA16"/>
  <c r="BA8"/>
  <c r="E188"/>
  <c r="E191" s="1"/>
  <c r="E14" i="15"/>
  <c r="C16" s="1"/>
  <c r="C14"/>
  <c r="C11" i="17"/>
  <c r="AX137" i="14"/>
  <c r="AY137"/>
  <c r="AZ137"/>
  <c r="BB137"/>
  <c r="BA137"/>
  <c r="BD137"/>
  <c r="BC137"/>
  <c r="BE137"/>
  <c r="BF137"/>
  <c r="BG137"/>
  <c r="BH137"/>
  <c r="G25" i="13"/>
  <c r="F25"/>
  <c r="E25"/>
  <c r="D25"/>
  <c r="C25"/>
  <c r="B25"/>
  <c r="A25"/>
  <c r="H21"/>
  <c r="G21"/>
  <c r="F21"/>
  <c r="E21"/>
  <c r="D21"/>
  <c r="C21"/>
  <c r="B21"/>
  <c r="A21"/>
  <c r="I17"/>
  <c r="H17"/>
  <c r="G17"/>
  <c r="F17"/>
  <c r="E17"/>
  <c r="D17"/>
  <c r="C17"/>
  <c r="B17"/>
  <c r="G12"/>
  <c r="F12"/>
  <c r="E12"/>
  <c r="D12"/>
  <c r="C12"/>
  <c r="B12"/>
  <c r="A12"/>
  <c r="J4"/>
  <c r="I4"/>
  <c r="H4"/>
  <c r="G4"/>
  <c r="F4"/>
  <c r="E4"/>
  <c r="D4"/>
  <c r="C4"/>
  <c r="B4"/>
  <c r="A4"/>
  <c r="H8"/>
  <c r="G8"/>
  <c r="F8"/>
  <c r="E8"/>
  <c r="D8"/>
  <c r="C8"/>
  <c r="B8"/>
  <c r="A8"/>
  <c r="U188" i="12"/>
  <c r="U191" s="1"/>
  <c r="V188"/>
  <c r="V191" s="1"/>
  <c r="I188"/>
  <c r="I191" s="1"/>
  <c r="AY188"/>
  <c r="AY191" s="1"/>
  <c r="AX188"/>
  <c r="AX191" s="1"/>
  <c r="AW188"/>
  <c r="AW191" s="1"/>
  <c r="AV188"/>
  <c r="AV191" s="1"/>
  <c r="AU188"/>
  <c r="AU191" s="1"/>
  <c r="AT188"/>
  <c r="AT191" s="1"/>
  <c r="AS188"/>
  <c r="AS191" s="1"/>
  <c r="AR188"/>
  <c r="AR191" s="1"/>
  <c r="AQ188"/>
  <c r="AQ191" s="1"/>
  <c r="AP188"/>
  <c r="AP191" s="1"/>
  <c r="AO188"/>
  <c r="AO191" s="1"/>
  <c r="AN188"/>
  <c r="AN191" s="1"/>
  <c r="AM188"/>
  <c r="AM191" s="1"/>
  <c r="AL188"/>
  <c r="AL191" s="1"/>
  <c r="AK188"/>
  <c r="AK191" s="1"/>
  <c r="AJ188"/>
  <c r="AJ191" s="1"/>
  <c r="AI188"/>
  <c r="AI191" s="1"/>
  <c r="AH188"/>
  <c r="AH191" s="1"/>
  <c r="AG188"/>
  <c r="AG191" s="1"/>
  <c r="AF188"/>
  <c r="AF191" s="1"/>
  <c r="AE188"/>
  <c r="AE191" s="1"/>
  <c r="AD188"/>
  <c r="AD191" s="1"/>
  <c r="AC188"/>
  <c r="AC191" s="1"/>
  <c r="AB188"/>
  <c r="AB191" s="1"/>
  <c r="AA188"/>
  <c r="AA191" s="1"/>
  <c r="Z188"/>
  <c r="Z191" s="1"/>
  <c r="Y188"/>
  <c r="Y191" s="1"/>
  <c r="X188"/>
  <c r="X191" s="1"/>
  <c r="W188"/>
  <c r="W191" s="1"/>
  <c r="T188"/>
  <c r="T191" s="1"/>
  <c r="S188"/>
  <c r="S191" s="1"/>
  <c r="R188"/>
  <c r="R191" s="1"/>
  <c r="Q188"/>
  <c r="Q191" s="1"/>
  <c r="P188"/>
  <c r="P191" s="1"/>
  <c r="O188"/>
  <c r="O191" s="1"/>
  <c r="N188"/>
  <c r="N191" s="1"/>
  <c r="M188"/>
  <c r="M191" s="1"/>
  <c r="L188"/>
  <c r="L191" s="1"/>
  <c r="K188"/>
  <c r="K191" s="1"/>
  <c r="J188"/>
  <c r="J191" s="1"/>
  <c r="H188"/>
  <c r="H191" s="1"/>
  <c r="G188"/>
  <c r="G191" s="1"/>
  <c r="F188"/>
  <c r="F191" s="1"/>
  <c r="XDE101"/>
  <c r="XFD101" s="1"/>
  <c r="XDE100"/>
  <c r="XFD100" s="1"/>
  <c r="XDE99"/>
  <c r="XFD99" s="1"/>
  <c r="XDE98"/>
  <c r="XFD98" s="1"/>
  <c r="XDE97"/>
  <c r="XFD97" s="1"/>
  <c r="XDE96"/>
  <c r="XFD96" s="1"/>
  <c r="XDE95"/>
  <c r="XFD95" s="1"/>
  <c r="XDE94"/>
  <c r="XFD94" s="1"/>
  <c r="XDE93"/>
  <c r="XFD93" s="1"/>
  <c r="XDE92"/>
  <c r="XFD92" s="1"/>
  <c r="XDE91"/>
  <c r="XFD91" s="1"/>
  <c r="XDE90"/>
  <c r="XFD90" s="1"/>
  <c r="XDE89"/>
  <c r="XFD89" s="1"/>
  <c r="XDE88"/>
  <c r="XFD88" s="1"/>
  <c r="XDE87"/>
  <c r="XFD87" s="1"/>
  <c r="XDE86"/>
  <c r="XFD86" s="1"/>
  <c r="XDE85"/>
  <c r="XFD85" s="1"/>
  <c r="XDE84"/>
  <c r="XFD84" s="1"/>
  <c r="XDE83"/>
  <c r="XFD83" s="1"/>
  <c r="XDE82"/>
  <c r="XFD82" s="1"/>
  <c r="XDE81"/>
  <c r="XFD81" s="1"/>
  <c r="XDE80"/>
  <c r="XFD80" s="1"/>
  <c r="XDE79"/>
  <c r="XFD79" s="1"/>
  <c r="XDE78"/>
  <c r="XFD78" s="1"/>
  <c r="XDE77"/>
  <c r="XFD77" s="1"/>
  <c r="XDE76"/>
  <c r="XFD76" s="1"/>
  <c r="XDE75"/>
  <c r="XFD75" s="1"/>
  <c r="XDE74"/>
  <c r="XFD74" s="1"/>
  <c r="XDE73"/>
  <c r="XFD73" s="1"/>
  <c r="XDE72"/>
  <c r="XFD72" s="1"/>
  <c r="XDE71"/>
  <c r="XFD71" s="1"/>
  <c r="XDE70"/>
  <c r="XFD70" s="1"/>
  <c r="XDE69"/>
  <c r="XFD69" s="1"/>
  <c r="XDE68"/>
  <c r="XFD68" s="1"/>
  <c r="XDE67"/>
  <c r="XFD67" s="1"/>
  <c r="XDE66"/>
  <c r="XFD66" s="1"/>
  <c r="XDE65"/>
  <c r="XFD65" s="1"/>
  <c r="XDE64"/>
  <c r="XFD64" s="1"/>
  <c r="XDE63"/>
  <c r="XFD63" s="1"/>
  <c r="XDE62"/>
  <c r="XFD62" s="1"/>
  <c r="XDE61"/>
  <c r="XFD61" s="1"/>
  <c r="XDE60"/>
  <c r="XFD60" s="1"/>
  <c r="XDE59"/>
  <c r="XFD59" s="1"/>
  <c r="XDE58"/>
  <c r="XFD58" s="1"/>
  <c r="XDE57"/>
  <c r="XFD57" s="1"/>
  <c r="XDE56"/>
  <c r="XFD56" s="1"/>
  <c r="XDE55"/>
  <c r="XFD55" s="1"/>
  <c r="XDE54"/>
  <c r="XFD54" s="1"/>
  <c r="XDE53"/>
  <c r="XFD53" s="1"/>
  <c r="XDE52"/>
  <c r="XFD52" s="1"/>
  <c r="XDE51"/>
  <c r="XFD51" s="1"/>
  <c r="XDE50"/>
  <c r="XFD50" s="1"/>
  <c r="XDE49"/>
  <c r="XFD49" s="1"/>
  <c r="XDE48"/>
  <c r="XFD48" s="1"/>
  <c r="XDE47"/>
  <c r="XFD47" s="1"/>
  <c r="XDE46"/>
  <c r="XFD46" s="1"/>
  <c r="XDE45"/>
  <c r="XFD45" s="1"/>
  <c r="XDE44"/>
  <c r="XFD44" s="1"/>
  <c r="XDE43"/>
  <c r="XFD43" s="1"/>
  <c r="XDE42"/>
  <c r="XFD42" s="1"/>
  <c r="XDE41"/>
  <c r="XFD41" s="1"/>
  <c r="XDE40"/>
  <c r="XFD40" s="1"/>
  <c r="XDE39"/>
  <c r="XFD39" s="1"/>
  <c r="XDE38"/>
  <c r="XFD38" s="1"/>
  <c r="XDE37"/>
  <c r="XFD37" s="1"/>
  <c r="XDE36"/>
  <c r="XFD36" s="1"/>
  <c r="XDE35"/>
  <c r="XFD35" s="1"/>
  <c r="XDE34"/>
  <c r="XFD34" s="1"/>
  <c r="XDE33"/>
  <c r="XFD33" s="1"/>
  <c r="XDE32"/>
  <c r="XFD32" s="1"/>
  <c r="XDE31"/>
  <c r="XFD31" s="1"/>
  <c r="XDE30"/>
  <c r="XFD30" s="1"/>
  <c r="XDE29"/>
  <c r="XFD29" s="1"/>
  <c r="XDE28"/>
  <c r="XFD28" s="1"/>
  <c r="XDE27"/>
  <c r="XFD27" s="1"/>
  <c r="XDE26"/>
  <c r="XFD26" s="1"/>
  <c r="XDE25"/>
  <c r="XFD25" s="1"/>
  <c r="XDE24"/>
  <c r="XFD24" s="1"/>
  <c r="XDE23"/>
  <c r="XFD23" s="1"/>
  <c r="XDE22"/>
  <c r="XFD22" s="1"/>
  <c r="XDE21"/>
  <c r="XFD21" s="1"/>
  <c r="XFD20"/>
  <c r="XFD19"/>
  <c r="XDE18"/>
  <c r="XFD18" s="1"/>
  <c r="XDE17"/>
  <c r="XFD17" s="1"/>
  <c r="XDE16"/>
  <c r="XFD16" s="1"/>
  <c r="XDE15"/>
  <c r="XFD15" s="1"/>
  <c r="XDE14"/>
  <c r="XFD14" s="1"/>
  <c r="XDE13"/>
  <c r="XFD13" s="1"/>
  <c r="XDE12"/>
  <c r="XFD12" s="1"/>
  <c r="XDE11"/>
  <c r="XFD11" s="1"/>
  <c r="XDE10"/>
  <c r="XFD10" s="1"/>
  <c r="XDE9"/>
  <c r="XFD9" s="1"/>
  <c r="XDE8"/>
  <c r="XFD8" s="1"/>
  <c r="XDE7"/>
  <c r="XFD7" s="1"/>
  <c r="XDE6"/>
  <c r="XFD6" s="1"/>
  <c r="XDE5"/>
  <c r="XFD5" s="1"/>
  <c r="XDE4"/>
  <c r="XFD4" s="1"/>
  <c r="XDE3"/>
  <c r="XFD3" s="1"/>
  <c r="K139" i="1"/>
  <c r="K138"/>
  <c r="AA141"/>
  <c r="AY139"/>
  <c r="AW139"/>
  <c r="AT139"/>
  <c r="AS139"/>
  <c r="AR139"/>
  <c r="AP139"/>
  <c r="AO139"/>
  <c r="AN139"/>
  <c r="AM139"/>
  <c r="AL139"/>
  <c r="AK139"/>
  <c r="AJ139"/>
  <c r="AI139"/>
  <c r="AG139"/>
  <c r="AF139"/>
  <c r="AD139"/>
  <c r="AC139"/>
  <c r="AB139"/>
  <c r="Y139"/>
  <c r="V139"/>
  <c r="U139"/>
  <c r="S139"/>
  <c r="Q139"/>
  <c r="N139"/>
  <c r="M139"/>
  <c r="L139"/>
  <c r="J139"/>
  <c r="E139"/>
  <c r="I139"/>
  <c r="A139"/>
  <c r="AQ139"/>
  <c r="AA139"/>
  <c r="AY138"/>
  <c r="AA102"/>
  <c r="M102"/>
  <c r="I138"/>
  <c r="J138"/>
  <c r="L138"/>
  <c r="M138"/>
  <c r="P138"/>
  <c r="Q138"/>
  <c r="S138"/>
  <c r="U138"/>
  <c r="V138"/>
  <c r="Y138"/>
  <c r="AA138"/>
  <c r="AB138"/>
  <c r="AC138"/>
  <c r="AD138"/>
  <c r="AE138"/>
  <c r="AE139" s="1"/>
  <c r="AF138"/>
  <c r="AG138"/>
  <c r="AH138"/>
  <c r="AH139" s="1"/>
  <c r="AI138"/>
  <c r="AJ138"/>
  <c r="AK138"/>
  <c r="AL138"/>
  <c r="AM138"/>
  <c r="AN138"/>
  <c r="AO138"/>
  <c r="AP138"/>
  <c r="AQ138"/>
  <c r="AR138"/>
  <c r="AS138"/>
  <c r="AT138"/>
  <c r="AW138"/>
  <c r="F138"/>
  <c r="E138"/>
  <c r="E102"/>
  <c r="AF102"/>
  <c r="N21" i="18" l="1"/>
  <c r="F14" i="20"/>
  <c r="D14"/>
  <c r="N26" i="18"/>
  <c r="N15"/>
  <c r="A22"/>
  <c r="A27"/>
  <c r="A33" s="1"/>
  <c r="B22"/>
  <c r="N22" s="1"/>
  <c r="N9"/>
  <c r="N18"/>
  <c r="B27"/>
  <c r="L27"/>
  <c r="J27"/>
  <c r="I27"/>
  <c r="I33" s="1"/>
  <c r="H27"/>
  <c r="H33" s="1"/>
  <c r="G27"/>
  <c r="G33" s="1"/>
  <c r="F27"/>
  <c r="F33" s="1"/>
  <c r="D33"/>
  <c r="J33"/>
  <c r="M33"/>
  <c r="AZ193" i="12"/>
  <c r="AZ188"/>
  <c r="N138" i="1"/>
  <c r="AL102"/>
  <c r="B33" i="18" l="1"/>
  <c r="N27"/>
  <c r="AM102" i="1"/>
  <c r="K102"/>
  <c r="C102" l="1"/>
  <c r="A102"/>
  <c r="D102"/>
  <c r="F102"/>
  <c r="I102"/>
  <c r="J102"/>
  <c r="L102"/>
  <c r="Q102"/>
  <c r="R102"/>
  <c r="S102"/>
  <c r="U102"/>
  <c r="V102"/>
  <c r="W102"/>
  <c r="Y102"/>
  <c r="AB102"/>
  <c r="AC102"/>
  <c r="AD102"/>
  <c r="AE102"/>
  <c r="AG102"/>
  <c r="AH102"/>
  <c r="AI102"/>
  <c r="AJ102"/>
  <c r="AK102"/>
  <c r="AN102"/>
  <c r="AO102"/>
  <c r="AP102"/>
  <c r="AQ102"/>
  <c r="AR102"/>
  <c r="AS102"/>
  <c r="AT102"/>
  <c r="AV102"/>
  <c r="AW102"/>
  <c r="AY102"/>
  <c r="XDE102"/>
  <c r="XFD3"/>
  <c r="XFD4"/>
  <c r="XFD5"/>
  <c r="XFD6"/>
  <c r="XFD7"/>
  <c r="XFD8"/>
  <c r="XFD9"/>
  <c r="XFD10"/>
  <c r="XFD11"/>
  <c r="XFD12"/>
  <c r="XFD13"/>
  <c r="XFD14"/>
  <c r="XFD15"/>
  <c r="XFD16"/>
  <c r="XFD17"/>
  <c r="XFD18"/>
  <c r="XFD19"/>
  <c r="XFD20"/>
  <c r="XFD21"/>
  <c r="XFD22"/>
  <c r="XFD23"/>
  <c r="XFD24"/>
  <c r="XFD25"/>
  <c r="XFD26"/>
  <c r="XFD27"/>
  <c r="XFD28"/>
  <c r="XFD29"/>
  <c r="XFD30"/>
  <c r="XFD31"/>
  <c r="XFD32"/>
  <c r="XFD33"/>
  <c r="XFD34"/>
  <c r="XFD35"/>
  <c r="XFD36"/>
  <c r="XFD37"/>
  <c r="XFD38"/>
  <c r="XFD39"/>
  <c r="XFD40"/>
  <c r="XFD41"/>
  <c r="XFD42"/>
  <c r="XFD43"/>
  <c r="XFD44"/>
  <c r="XFD45"/>
  <c r="XFD46"/>
  <c r="XFD47"/>
  <c r="XFD48"/>
  <c r="XFD49"/>
  <c r="XFD50"/>
  <c r="XFD51"/>
  <c r="XFD52"/>
  <c r="XFD53"/>
  <c r="XFD54"/>
  <c r="XFD55"/>
  <c r="XFD56"/>
  <c r="XFD57"/>
  <c r="XFD58"/>
  <c r="XFD59"/>
  <c r="XFD60"/>
  <c r="XFD61"/>
  <c r="XFD62"/>
  <c r="XFD63"/>
  <c r="XFD64"/>
  <c r="XFD65"/>
  <c r="XFD66"/>
  <c r="XFD67"/>
  <c r="XFD68"/>
  <c r="XFD69"/>
  <c r="XFD70"/>
  <c r="XFD71"/>
  <c r="XFD72"/>
  <c r="XFD73"/>
  <c r="XFD74"/>
  <c r="XFD75"/>
  <c r="XFD76"/>
  <c r="XFD77"/>
  <c r="XFD78"/>
  <c r="XFD79"/>
  <c r="XFD80"/>
  <c r="XFD81"/>
  <c r="XFD82"/>
  <c r="XFD83"/>
  <c r="XFD84"/>
  <c r="XFD85"/>
  <c r="XFD86"/>
  <c r="XFD87"/>
  <c r="XFD88"/>
  <c r="XFD89"/>
  <c r="XFD90"/>
  <c r="XFD91"/>
  <c r="XFD92"/>
  <c r="XFD93"/>
  <c r="XFD94"/>
  <c r="XFD95"/>
  <c r="XFD96"/>
  <c r="XFD97"/>
  <c r="XFD98"/>
  <c r="XFD99"/>
  <c r="XFD100"/>
  <c r="XFD101"/>
  <c r="XFD102" l="1"/>
  <c r="XDE3" l="1"/>
  <c r="XDE4"/>
  <c r="XDE5"/>
  <c r="XDE6"/>
  <c r="XDE7"/>
  <c r="XDE9"/>
  <c r="XDE10"/>
  <c r="XDE11"/>
  <c r="XDE12"/>
  <c r="XDE13"/>
  <c r="XDE14"/>
  <c r="XDE15"/>
  <c r="XDE16"/>
  <c r="XDE17"/>
  <c r="XDE18"/>
  <c r="XDE21"/>
  <c r="XDE22"/>
  <c r="XDE23"/>
  <c r="XDE24"/>
  <c r="XDE25"/>
  <c r="XDE26"/>
  <c r="XDE27"/>
  <c r="XDE28"/>
  <c r="XDE29"/>
  <c r="XDE30"/>
  <c r="XDE31"/>
  <c r="XDE32"/>
  <c r="XDE33"/>
  <c r="XDE34"/>
  <c r="XDE35"/>
  <c r="XDE36"/>
  <c r="XDE37"/>
  <c r="XDE38"/>
  <c r="XDE39"/>
  <c r="XDE40"/>
  <c r="XDE41"/>
  <c r="XDE42"/>
  <c r="XDE43"/>
  <c r="XDE44"/>
  <c r="XDE45"/>
  <c r="XDE46"/>
  <c r="XDE47"/>
  <c r="XDE48"/>
  <c r="XDE49"/>
  <c r="XDE50"/>
  <c r="XDE51"/>
  <c r="XDE52"/>
  <c r="XDE53"/>
  <c r="XDE54"/>
  <c r="XDE55"/>
  <c r="XDE56"/>
  <c r="XDE57"/>
  <c r="XDE58"/>
  <c r="XDE59"/>
  <c r="XDE60"/>
  <c r="XDE61"/>
  <c r="XDE62"/>
  <c r="XDE63"/>
  <c r="XDE64"/>
  <c r="XDE65"/>
  <c r="XDE66"/>
  <c r="XDE67"/>
  <c r="XDE68"/>
  <c r="XDE69"/>
  <c r="XDE70"/>
  <c r="XDE71"/>
  <c r="XDE72"/>
  <c r="XDE73"/>
  <c r="XDE74"/>
  <c r="XDE75"/>
  <c r="XDE76"/>
  <c r="XDE77"/>
  <c r="XDE78"/>
  <c r="XDE79"/>
  <c r="XDE80"/>
  <c r="XDE81"/>
  <c r="XDE82"/>
  <c r="XDE83"/>
  <c r="XDE84"/>
  <c r="XDE85"/>
  <c r="XDE86"/>
  <c r="XDE87"/>
  <c r="XDE88"/>
  <c r="XDE89"/>
  <c r="XDE90"/>
  <c r="XDE91"/>
  <c r="XDE92"/>
  <c r="XDE93"/>
  <c r="XDE94"/>
  <c r="XDE95"/>
  <c r="XDE96"/>
  <c r="XDE97"/>
  <c r="XDE98"/>
  <c r="XDE99"/>
  <c r="XDE100"/>
  <c r="XDE101"/>
  <c r="XDE8" l="1"/>
</calcChain>
</file>

<file path=xl/comments1.xml><?xml version="1.0" encoding="utf-8"?>
<comments xmlns="http://schemas.openxmlformats.org/spreadsheetml/2006/main">
  <authors>
    <author>1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1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1</author>
  </authors>
  <commentList>
    <comment ref="BK2" authorId="0">
      <text>
        <r>
          <rPr>
            <b/>
            <sz val="9"/>
            <color indexed="81"/>
            <rFont val="Tahoma"/>
            <family val="2"/>
          </rPr>
          <t>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<sst xmlns="http://schemas.openxmlformats.org/spreadsheetml/2006/main" count="936" uniqueCount="278">
  <si>
    <t xml:space="preserve">حقوق ثابت  </t>
  </si>
  <si>
    <t>فصل</t>
  </si>
  <si>
    <t xml:space="preserve">حقوق ثابت قراردادی </t>
  </si>
  <si>
    <t>عیدی</t>
  </si>
  <si>
    <t>اضافه کار و کشیک</t>
  </si>
  <si>
    <t>اضافه کاروسایرپرداختهای مستمرقراردادی</t>
  </si>
  <si>
    <t>فوق العاده شغل</t>
  </si>
  <si>
    <t>فوق العاده ویژه</t>
  </si>
  <si>
    <t>فوق العاده روزانه</t>
  </si>
  <si>
    <t>پاداش یک ماهه</t>
  </si>
  <si>
    <t>تفاوت تطبیق</t>
  </si>
  <si>
    <t>کمک رفاهی نقدی نیروهای قراردادی</t>
  </si>
  <si>
    <t>سایر کمکهای رفاهی نقدی کارمندان رسمی و پیمانی</t>
  </si>
  <si>
    <t>فوق العاده سختی کار در محیط های غیر متعارف</t>
  </si>
  <si>
    <t>دیون و تعهدات مربوط به کارکنان</t>
  </si>
  <si>
    <t>حق بیمه بازنشستگی سهم دولت کارفرما</t>
  </si>
  <si>
    <t xml:space="preserve">دیون و تعدات مربوط به بیمه بازنشتگی </t>
  </si>
  <si>
    <t>کرایه وسایل نقلیهدر ماموریت های داخلی و خارجی</t>
  </si>
  <si>
    <t>بهای بلیط مسافرت</t>
  </si>
  <si>
    <t>خدمات قرارداد اشخاص حقوقی (شرکتی)</t>
  </si>
  <si>
    <t>تلفن و فاکس</t>
  </si>
  <si>
    <t>هزینه بابت ارتباطات ماهواره ای و اینترنت</t>
  </si>
  <si>
    <t>هزینه نگهداری و تعمیرلوازم اداری</t>
  </si>
  <si>
    <t>چاپ اگهی های اداری</t>
  </si>
  <si>
    <t>هزینه پذیرایی</t>
  </si>
  <si>
    <t>آب(آشامیدنی و تصفیه نشده)</t>
  </si>
  <si>
    <t>سوختهای فسیلی(نفت سفید,بنزین,گازوئیل,گاز,نفت کوره)</t>
  </si>
  <si>
    <t>ابزار و یراق(کلید,قفل,قفل,دستگیره,لوازم برقی,الکتریکی و ....)</t>
  </si>
  <si>
    <t>لوازم سرویسهای بهداشتی (شیر آب سیفون و...)</t>
  </si>
  <si>
    <t>مواد شوینده (صابون,مایع دستشویی,مایع ظرفشویی,پودرهای شوینده و...)</t>
  </si>
  <si>
    <t>لوازم اداری(کاغذ,مقوا,لوازم التحریر,رایانه و ...)</t>
  </si>
  <si>
    <t>حق بیمه پایه درمان سهم فرد ایثار گران</t>
  </si>
  <si>
    <t>حق بیمه عمر و حوادث بازنشستگان</t>
  </si>
  <si>
    <t>کمک هزینه عائله مندی و اولاد</t>
  </si>
  <si>
    <t>کمک هزینه ازدواج و فوت بازنشتگان و موظفین</t>
  </si>
  <si>
    <t>بیمه وسایط نقلیه و ساختمان و تجهیزات</t>
  </si>
  <si>
    <t>حق بیمه خدمات درمانی شاغلان (سهم دستگاه اجرایی)</t>
  </si>
  <si>
    <t xml:space="preserve">شرح سند </t>
  </si>
  <si>
    <t xml:space="preserve">مبلغ سند </t>
  </si>
  <si>
    <t>شماره سند</t>
  </si>
  <si>
    <t>دیون وتعهدات بابت ذخیره مرخصی کارکنان</t>
  </si>
  <si>
    <t>نگهداری و تعمییر وسائل اداری</t>
  </si>
  <si>
    <t xml:space="preserve"> </t>
  </si>
  <si>
    <t>پرداخت ذخیره مرخصی استحقاقی</t>
  </si>
  <si>
    <t>هزینه حمل و نقل و ارتباطات</t>
  </si>
  <si>
    <t>پرداخت به تنخواه گردان(ضیافت)</t>
  </si>
  <si>
    <t>حق بیمه سهم کار فرمایی مشمولین قانون تامین اجتماعی</t>
  </si>
  <si>
    <t>حقوق کارکنان شرکتی(اریاییان کرمان)اردیبهشت ماه)</t>
  </si>
  <si>
    <t>در وجه شرکت تباشیر (تعمیر وسایل اداری</t>
  </si>
  <si>
    <t>حقوق کارکنان رسمی و پیمانی تیر ماه</t>
  </si>
  <si>
    <t>اضافه کاری شرکت مهر صنعت اریاییان کریمان</t>
  </si>
  <si>
    <t>پرداخت بیمه عمر صندوق بازنشستگی</t>
  </si>
  <si>
    <t>حقوق تیرماه کارکنان شرکت مهر اراییان کریمان</t>
  </si>
  <si>
    <t>پرداخت حق بیمه شهربابک</t>
  </si>
  <si>
    <t>بیمه عمر بازنشستگان.رسمی و پیمانی.قراردادکار مشخص</t>
  </si>
  <si>
    <t>حقوق مرداد ماه کارکنان قراردادی کار مشخص</t>
  </si>
  <si>
    <t>پرداخت به تنخواه گردان(ضیافت)بابت هزینه ها</t>
  </si>
  <si>
    <t>سایر کمکهای رفاهی کارکنان رسمی و پیمانی</t>
  </si>
  <si>
    <t>سایر کمکهای رفاهی کارکنان قراردادی</t>
  </si>
  <si>
    <t>بیمه وسائل نقلیه</t>
  </si>
  <si>
    <t>حقوق کارکنان شرکت مهر صنعت اریاییان کریمان</t>
  </si>
  <si>
    <t>حقوق مرداد ماه کارکنان رسمی و پیمانی</t>
  </si>
  <si>
    <t>حق القدم فرودین تا مرداد رضا قربانی زاده</t>
  </si>
  <si>
    <t>حق القدم شهریور رضا قربانی زاده</t>
  </si>
  <si>
    <t xml:space="preserve">114676700
</t>
  </si>
  <si>
    <t>2
8</t>
  </si>
  <si>
    <t>61409500
53267200</t>
  </si>
  <si>
    <t>پرداخت بیمه عمر مرحوم غلام عباس محمدی</t>
  </si>
  <si>
    <t>سایر منابع</t>
  </si>
  <si>
    <t>پرداخت بیمه عمر مرحوم اصغر عظیمی</t>
  </si>
  <si>
    <t>پرداخت کسورات حقوق اریبهشت ماه</t>
  </si>
  <si>
    <t>بابت ابرسانی سیار به شرکت تعاونی کشاورزی و عشایری سیرجان</t>
  </si>
  <si>
    <t>بابت ابرسانی سیار به شرکت تعاونی عشایری کرمان</t>
  </si>
  <si>
    <t>پرداخت کسورات حقوق خردادماه</t>
  </si>
  <si>
    <t>پرداخت کسورات حقوق تیر ماه</t>
  </si>
  <si>
    <t xml:space="preserve">2
</t>
  </si>
  <si>
    <t>کسورات حقوق بازنشستگان اسفند</t>
  </si>
  <si>
    <t>حقوق کارکنان قراردادی تیردماه</t>
  </si>
  <si>
    <t>پرداخت در وجه مرحوم اصغر عظیمی</t>
  </si>
  <si>
    <t>هزینه های جاری شهرستان بم</t>
  </si>
  <si>
    <t>هزینه جاری شهرستان شهر بابک</t>
  </si>
  <si>
    <t>هزینه جاری شهرستان شهر بابک(کرایه و بارگیری ماشین سمند)</t>
  </si>
  <si>
    <t>هزینه جاری شهرستان ریگان</t>
  </si>
  <si>
    <t>هزینه جاری شهرستان بافت</t>
  </si>
  <si>
    <t>هزینه جاری شهرستان بردسیر</t>
  </si>
  <si>
    <t xml:space="preserve">اضافه کار کارکنان قراردادی کار مشخص اردیبهشت </t>
  </si>
  <si>
    <t>اضافه کار کارکنان رسمی وپیمانی اردیبهشت</t>
  </si>
  <si>
    <t>اضافه کار کارکنان رسمی و پیمانی خرداد</t>
  </si>
  <si>
    <t>تنخواه گردان (ضیافت محمدی)</t>
  </si>
  <si>
    <t>اضافه کار کارکنان قراردادی تیر ماه</t>
  </si>
  <si>
    <t>اضافه کارکارکنان رسمی و پیمانی تیر ماه</t>
  </si>
  <si>
    <t>شرکت رایان سپهر ماهان</t>
  </si>
  <si>
    <t>قراردادخدمات پشتیبانی</t>
  </si>
  <si>
    <t>شرکت رایان نظم بابت پشتیبانی تیر تا شهریور</t>
  </si>
  <si>
    <t>حقوق شهریورشرکت مهر صنعت ارییان کریمان</t>
  </si>
  <si>
    <t>امورعشایری سیرجان</t>
  </si>
  <si>
    <t>حق القدم مهر ماه رضا قربانی زاده</t>
  </si>
  <si>
    <t xml:space="preserve">امور عشایری کرمان             </t>
  </si>
  <si>
    <t>امور عشایری شهربابک</t>
  </si>
  <si>
    <t>روزنامه ارمان دانش (عباس بنی اسدی زارع)</t>
  </si>
  <si>
    <t>حقوق مهر ماه شرکت مهر صنعت اریاییان کریمان</t>
  </si>
  <si>
    <t>سایر منابع 827</t>
  </si>
  <si>
    <t>امور عشایری کرمان (ضیافت محمدی</t>
  </si>
  <si>
    <t>حقوق شهریورکارکنان کارمشخص</t>
  </si>
  <si>
    <t>حقوق شهریورکارکنان رسمی پیمانی</t>
  </si>
  <si>
    <t>پرداخت کسورات شهریور بازنشستگان</t>
  </si>
  <si>
    <t>پرداخت کسورات مرداد بازنشستگان</t>
  </si>
  <si>
    <t>حقوق مهر ماه کارکنان رسمی و پیمانی</t>
  </si>
  <si>
    <t>حقوق مهرماه کارکنان کار مشخص</t>
  </si>
  <si>
    <t>امورعشایری کرمان (ضیافت محمدی)</t>
  </si>
  <si>
    <t>امور عشایری بم</t>
  </si>
  <si>
    <t>اضافه کار کارکنان کارمشخص مرداد</t>
  </si>
  <si>
    <t xml:space="preserve">اضافه کارکارکنان رسمی و پیمانی مرداد </t>
  </si>
  <si>
    <t xml:space="preserve">حقوق فرودین  کارکنان شرکت مهر صنعت اریاییان </t>
  </si>
  <si>
    <t>امورعشایری ریگان</t>
  </si>
  <si>
    <t>امورعشایری بافت</t>
  </si>
  <si>
    <t>کمک هزینه ایاب و ذهاب</t>
  </si>
  <si>
    <t>فوق العاده ای ایثار گری</t>
  </si>
  <si>
    <t xml:space="preserve">حقوق کارکنان رسمی و پیمانی فروردین </t>
  </si>
  <si>
    <t>حقوق کارکنان قراردادی فروردین</t>
  </si>
  <si>
    <t>هزینه برگزاری سمینارهاو جلسات سخنرانیو کارگاههای آموزشی</t>
  </si>
  <si>
    <t>برگزاری رویدادها و مراسم</t>
  </si>
  <si>
    <t>اضافه کار کارکنان رسمی وپیمانی فروردین</t>
  </si>
  <si>
    <t>اضافه کار کارکنان قراردادی فروردین</t>
  </si>
  <si>
    <t>تنخواه  اعتبارات هزینه ای(ضیافت محمدی)</t>
  </si>
  <si>
    <t>حقوق کارکنان شرکتی (اریاییان کرمان)خرداد ماه</t>
  </si>
  <si>
    <t>نشریه سفیر کرمان</t>
  </si>
  <si>
    <t>حقوق کارکنان رسمی و پیمانی اردیبهشت</t>
  </si>
  <si>
    <t>حقوق کارکنان قراردادی اردیبهشت</t>
  </si>
  <si>
    <t>فوق العاده مناطق کمتر و توسعه یافته و بدی اب و هوا</t>
  </si>
  <si>
    <t xml:space="preserve"> حقوق خرداد رسمی و پیمانی</t>
  </si>
  <si>
    <t>حقوق خرداد کار مشخص</t>
  </si>
  <si>
    <t xml:space="preserve">          حق مسکن   </t>
  </si>
  <si>
    <t xml:space="preserve">     برق</t>
  </si>
  <si>
    <t>اضافه کار کارکنان قراردادی کار مشخص خرداد</t>
  </si>
  <si>
    <t>شرکت رایان نظم بابت پشتیبانی فروردین تا خرداد</t>
  </si>
  <si>
    <t>حق بیمه پایه درمان سهم فرد ایثلرگران</t>
  </si>
  <si>
    <t>کرایه وسایل نقلیه در ماموریت های داخلی و خارجی</t>
  </si>
  <si>
    <t>پاداش پایان خدمت بازنشستگان</t>
  </si>
  <si>
    <t>مطالبات پاداش پایان خدمت بازنشتگان</t>
  </si>
  <si>
    <t>حق القدم ابان ماه رضا قربانی زاده</t>
  </si>
  <si>
    <t>حقوق مهر ماه شرکت ابان صنعت اریاییان کریمان</t>
  </si>
  <si>
    <t>امور عشایری بافت</t>
  </si>
  <si>
    <t>حقوق ابان رسمی و پیمانی</t>
  </si>
  <si>
    <t>حقوق ابان قراردادی</t>
  </si>
  <si>
    <t>حق القدم اقای رضا قرباتی زاده (اذر ماه)</t>
  </si>
  <si>
    <t>حقوق ابان ماه شرکت ابان صنعت اریاییان کریمان</t>
  </si>
  <si>
    <t>کسورات حقوق بازنشستگان مهر</t>
  </si>
  <si>
    <t>حقوق اذر ماه رسمی وپیمانی</t>
  </si>
  <si>
    <t>حقوق اذرماه قراردای</t>
  </si>
  <si>
    <t>اضافه کار کارکنان کارمشخص شهریور</t>
  </si>
  <si>
    <t>اضافه کار کارکنان کارمشخص مهر</t>
  </si>
  <si>
    <t>ماموریت کارکنان سه ماهه اول رسمی و پیمانی</t>
  </si>
  <si>
    <t>ماموریت کارکنان سه ماهه دوم رسمی و پیمانی</t>
  </si>
  <si>
    <t>شرکت سانا سیستم پارس</t>
  </si>
  <si>
    <t>شرکت رایان نظم</t>
  </si>
  <si>
    <t>.</t>
  </si>
  <si>
    <t>شرکت اینده کاوان کهکشان</t>
  </si>
  <si>
    <t>چمع کل</t>
  </si>
  <si>
    <t>حقوق دی ماه کارکنان رسمی</t>
  </si>
  <si>
    <t>حقوق دی ماه کارکنان قراردادی</t>
  </si>
  <si>
    <t>حق القدم اقای رضا قرباتی زاده (دی ماه)</t>
  </si>
  <si>
    <t>جمع</t>
  </si>
  <si>
    <t>مانده</t>
  </si>
  <si>
    <t>جدول کسری خدمات قرارداد سایر اشخاص حقوقی</t>
  </si>
  <si>
    <t>مبلغ مصوب موافقت  نامه:2203</t>
  </si>
  <si>
    <t>ردیف</t>
  </si>
  <si>
    <t>نام شرکت یا شخص</t>
  </si>
  <si>
    <t>مبلغ قرارداد(میلیون ریال)</t>
  </si>
  <si>
    <t>خدمات ارائه شده</t>
  </si>
  <si>
    <t>مبلغ مصوب موافقت نامه 1403</t>
  </si>
  <si>
    <t>میزان کسری</t>
  </si>
  <si>
    <t>جمع کل</t>
  </si>
  <si>
    <t>شرکت تباشیر</t>
  </si>
  <si>
    <t>شرکت رایان سپهر</t>
  </si>
  <si>
    <t>شرکت سانا سیستم</t>
  </si>
  <si>
    <t>کاوان کهکشان</t>
  </si>
  <si>
    <t>جدول کسری خدمات قرارداد  اشخاص حقوقی(نیروهای شرکتی)بر اساس طرح طبقه بندی مشاغل</t>
  </si>
  <si>
    <t>مبلغ مورد نیازبر اساس اجرای طرح طبقه بندی مشاغل</t>
  </si>
  <si>
    <t>تامین 7نفر  نیروی انسانی</t>
  </si>
  <si>
    <t>پشتیبانی اتوماسیون</t>
  </si>
  <si>
    <t>پشتیبانی رایان نظم</t>
  </si>
  <si>
    <t>پشتیبانی انتی ویروس پادویش</t>
  </si>
  <si>
    <t>پشتیبانی شارز اینترنت</t>
  </si>
  <si>
    <t>پشتببانی وب سایت</t>
  </si>
  <si>
    <t>شرکت مهر صنعت اریاییان کریمان</t>
  </si>
  <si>
    <t>در وجه شرکت تباشیر بابت شارز اینترنت</t>
  </si>
  <si>
    <t xml:space="preserve">                 مبلغ</t>
  </si>
  <si>
    <t>فروردین</t>
  </si>
  <si>
    <t>اردیبهشت</t>
  </si>
  <si>
    <t>خرداد</t>
  </si>
  <si>
    <t>تیر</t>
  </si>
  <si>
    <t>مرداد</t>
  </si>
  <si>
    <t>شهریور</t>
  </si>
  <si>
    <t xml:space="preserve">مهر </t>
  </si>
  <si>
    <t>ابان</t>
  </si>
  <si>
    <t>اذر</t>
  </si>
  <si>
    <t>دی</t>
  </si>
  <si>
    <t>بهمن</t>
  </si>
  <si>
    <t>اسفند</t>
  </si>
  <si>
    <t xml:space="preserve">   حقوق کارمندان رسمی و پیمانی</t>
  </si>
  <si>
    <t>حقوق کارمندان فرداد کار مشخص</t>
  </si>
  <si>
    <t xml:space="preserve">    مبلغ</t>
  </si>
  <si>
    <t xml:space="preserve"> حقوق ثابت</t>
  </si>
  <si>
    <t>منفی</t>
  </si>
  <si>
    <t>فوق العاده مناطق کمتر 
و توسعه یافته و
 بدی اب و هوا</t>
  </si>
  <si>
    <t>حق بیمه سهم 
کار فرمایی مشمولین قانون تامین اجتماعی</t>
  </si>
  <si>
    <t>`</t>
  </si>
  <si>
    <t>حق شغل</t>
  </si>
  <si>
    <t>حق شاغل</t>
  </si>
  <si>
    <t>مدیریت</t>
  </si>
  <si>
    <t>جز بند11</t>
  </si>
  <si>
    <t>ضریب تعدیل</t>
  </si>
  <si>
    <t>مجموع</t>
  </si>
  <si>
    <t>سختی کار</t>
  </si>
  <si>
    <t>بدی آب و هوا</t>
  </si>
  <si>
    <t>ایثارگری</t>
  </si>
  <si>
    <t>عایله مندی</t>
  </si>
  <si>
    <t>اولاد</t>
  </si>
  <si>
    <t>کمتر توسعه یافته</t>
  </si>
  <si>
    <t>بیمه تامین اجتماعی سهم کارفرما</t>
  </si>
  <si>
    <t>بیمه درمانی سهم کارفرما</t>
  </si>
  <si>
    <t>بیمه و بازنشستگی سهم کارفرما</t>
  </si>
  <si>
    <t>بیمه درمانی سهم دولت</t>
  </si>
  <si>
    <t>سایر پرداختی</t>
  </si>
  <si>
    <t xml:space="preserve">جمع نهایی روکش </t>
  </si>
  <si>
    <t>مهر</t>
  </si>
  <si>
    <t>بیمه تامین اجتماعی</t>
  </si>
  <si>
    <t>اختلاف</t>
  </si>
  <si>
    <t>حقوق</t>
  </si>
  <si>
    <t>بیمه</t>
  </si>
  <si>
    <t>سایروسهم دولت</t>
  </si>
  <si>
    <t>در وجه امیر حسین عطاییان بابت تعمیر پمپ شوفاز</t>
  </si>
  <si>
    <t>حقوق اذرماه شرکت ابان صنعت اریاییان کریمان</t>
  </si>
  <si>
    <t>حقوق دی ماه شرکت ابان صنعت اریاییان کریمان</t>
  </si>
  <si>
    <t>حق القدم اقای رضا قرباتی زاده (بهمن ماه)</t>
  </si>
  <si>
    <t>اضافه کار کارکنان رسمی و پیمانی مهر</t>
  </si>
  <si>
    <t>اضافه کار کارکنان رسمی و پیمانی شهریور</t>
  </si>
  <si>
    <t>اضافه کار کارکنان کارمشخص ابان</t>
  </si>
  <si>
    <t>اضافه کار کارکنان کارمشخص اذر</t>
  </si>
  <si>
    <t>کمک هزینه مهد کودک و فرزند اوری</t>
  </si>
  <si>
    <t>حق مسکن</t>
  </si>
  <si>
    <t>اضافه کار کارکنان کارمشخص دی</t>
  </si>
  <si>
    <t>کمک رفاهی کارکنان کار مشخص</t>
  </si>
  <si>
    <t>کمک رفاهی کارکنان رسمی و پیمانی</t>
  </si>
  <si>
    <t>حقوق بهمن ماه شرکت ابان صنعت اریاییان کریمان</t>
  </si>
  <si>
    <t>عیدی کارکنان رسمی و پیمانی</t>
  </si>
  <si>
    <t>عیدی کارکنان کار مشخص</t>
  </si>
  <si>
    <t>کمک هزینه ایاب و ذهاب کارکنان رسمی و پیمانی</t>
  </si>
  <si>
    <t>حقوق بهمن ماه کارکنان قراردادی</t>
  </si>
  <si>
    <t>کسر از تنحواه  امور عشایر شهربابک</t>
  </si>
  <si>
    <t>کسر از تنحواه  امور عشایر سیرجان</t>
  </si>
  <si>
    <t>کسر از تنحواه  امور عشایربردسیر</t>
  </si>
  <si>
    <t>کسر از تنحواه  امور عشایرریگان</t>
  </si>
  <si>
    <t xml:space="preserve">کسورات بازنشستگان </t>
  </si>
  <si>
    <t>امور عشایر کرمان (ضیافت محمدی)</t>
  </si>
  <si>
    <t>ماموریت کارکنان رسمی و پیمانی سه ماهه سوم</t>
  </si>
  <si>
    <t>کسر از تنحواه  امور عشایربافت</t>
  </si>
  <si>
    <t>کسر از تنحواه  امور عشایرریگان(گنبکی)</t>
  </si>
  <si>
    <t>پاداش یک ماهه کارکنان رسمی و پیمانی</t>
  </si>
  <si>
    <t>پاداش یک ماهه کارکنان قرارداد کار مشخص</t>
  </si>
  <si>
    <t>پرداخت کسورات بازنشستگان دی ماه</t>
  </si>
  <si>
    <t>برگشتی پاداش پایان خدمت بازنشستگان</t>
  </si>
  <si>
    <t>کمک رفاهی  کارکنان قرار داد کار مشخص</t>
  </si>
  <si>
    <t>حقوق اسفند کارکنان رسمی و پیمانی</t>
  </si>
  <si>
    <t>حقوق بهمن ماه کارکنان رسمی و پیمانی</t>
  </si>
  <si>
    <t>حقوق اسفند کارکنان قرداد کار مشخص</t>
  </si>
  <si>
    <t>حقوق اسفند ماه شرکت ابان صنعت اریاییان کریمان</t>
  </si>
  <si>
    <t>ذخره مرخصی استحقاقی بازنشستگان</t>
  </si>
  <si>
    <t>ضافه کار رسمی و پیمانی</t>
  </si>
  <si>
    <t>پرداخت کسورات ابان بازنشستگام</t>
  </si>
  <si>
    <t>اول</t>
  </si>
  <si>
    <t>دوم</t>
  </si>
  <si>
    <t>هفتم</t>
  </si>
  <si>
    <t>هشتم</t>
  </si>
  <si>
    <t>کوچندگان</t>
  </si>
  <si>
    <t>اموزش ترویج</t>
  </si>
  <si>
    <t>تعمیر و تجهیز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</si>
</sst>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78"/>
      <scheme val="minor"/>
    </font>
    <font>
      <sz val="8"/>
      <color theme="1"/>
      <name val="Calibri"/>
      <family val="2"/>
      <charset val="178"/>
      <scheme val="minor"/>
    </font>
    <font>
      <sz val="8"/>
      <color theme="0"/>
      <name val="Calibri"/>
      <family val="2"/>
      <charset val="17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charset val="178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178"/>
      <scheme val="minor"/>
    </font>
    <font>
      <i/>
      <sz val="8"/>
      <color theme="1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i/>
      <sz val="8"/>
      <name val="Calibri"/>
      <family val="2"/>
      <charset val="178"/>
      <scheme val="minor"/>
    </font>
    <font>
      <b/>
      <sz val="8"/>
      <name val="Calibri"/>
      <family val="2"/>
      <charset val="178"/>
      <scheme val="minor"/>
    </font>
    <font>
      <sz val="9"/>
      <name val="Calibri"/>
      <family val="2"/>
      <charset val="178"/>
      <scheme val="minor"/>
    </font>
    <font>
      <i/>
      <sz val="1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 Badr"/>
      <charset val="178"/>
    </font>
    <font>
      <sz val="14"/>
      <color theme="1"/>
      <name val="B Zar"/>
      <charset val="178"/>
    </font>
    <font>
      <b/>
      <sz val="11"/>
      <color theme="1"/>
      <name val="B Badr"/>
      <charset val="178"/>
    </font>
    <font>
      <b/>
      <sz val="11"/>
      <color theme="1"/>
      <name val="B Zar"/>
      <charset val="178"/>
    </font>
    <font>
      <i/>
      <sz val="9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17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6" borderId="0" xfId="0" applyFill="1"/>
    <xf numFmtId="0" fontId="1" fillId="0" borderId="1" xfId="0" applyFont="1" applyBorder="1"/>
    <xf numFmtId="0" fontId="1" fillId="0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/>
    <xf numFmtId="0" fontId="1" fillId="0" borderId="1" xfId="0" applyNumberFormat="1" applyFont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2" borderId="0" xfId="0" applyFont="1" applyFill="1"/>
    <xf numFmtId="0" fontId="2" fillId="0" borderId="1" xfId="0" applyFont="1" applyBorder="1"/>
    <xf numFmtId="1" fontId="1" fillId="3" borderId="1" xfId="0" applyNumberFormat="1" applyFont="1" applyFill="1" applyBorder="1"/>
    <xf numFmtId="0" fontId="0" fillId="0" borderId="1" xfId="0" applyBorder="1"/>
    <xf numFmtId="0" fontId="0" fillId="4" borderId="1" xfId="0" applyFill="1" applyBorder="1"/>
    <xf numFmtId="0" fontId="0" fillId="7" borderId="0" xfId="0" applyFill="1"/>
    <xf numFmtId="0" fontId="0" fillId="5" borderId="1" xfId="0" applyFill="1" applyBorder="1"/>
    <xf numFmtId="0" fontId="0" fillId="5" borderId="0" xfId="0" applyFill="1"/>
    <xf numFmtId="0" fontId="0" fillId="6" borderId="1" xfId="0" applyFill="1" applyBorder="1"/>
    <xf numFmtId="0" fontId="1" fillId="6" borderId="1" xfId="0" applyFont="1" applyFill="1" applyBorder="1"/>
    <xf numFmtId="0" fontId="1" fillId="6" borderId="0" xfId="0" applyFont="1" applyFill="1"/>
    <xf numFmtId="0" fontId="2" fillId="6" borderId="1" xfId="0" applyFont="1" applyFill="1" applyBorder="1"/>
    <xf numFmtId="0" fontId="1" fillId="6" borderId="3" xfId="0" applyFont="1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8" borderId="0" xfId="0" applyFill="1"/>
    <xf numFmtId="0" fontId="0" fillId="4" borderId="0" xfId="0" applyFill="1"/>
    <xf numFmtId="0" fontId="1" fillId="7" borderId="1" xfId="0" applyFont="1" applyFill="1" applyBorder="1"/>
    <xf numFmtId="0" fontId="0" fillId="7" borderId="1" xfId="0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1" fillId="4" borderId="0" xfId="0" applyFont="1" applyFill="1"/>
    <xf numFmtId="0" fontId="2" fillId="2" borderId="1" xfId="0" applyFont="1" applyFill="1" applyBorder="1"/>
    <xf numFmtId="1" fontId="1" fillId="2" borderId="1" xfId="0" applyNumberFormat="1" applyFont="1" applyFill="1" applyBorder="1"/>
    <xf numFmtId="0" fontId="1" fillId="4" borderId="3" xfId="0" applyFont="1" applyFill="1" applyBorder="1"/>
    <xf numFmtId="1" fontId="1" fillId="4" borderId="3" xfId="0" applyNumberFormat="1" applyFont="1" applyFill="1" applyBorder="1"/>
    <xf numFmtId="0" fontId="0" fillId="4" borderId="3" xfId="0" applyFill="1" applyBorder="1"/>
    <xf numFmtId="0" fontId="0" fillId="6" borderId="3" xfId="0" applyFill="1" applyBorder="1"/>
    <xf numFmtId="0" fontId="0" fillId="6" borderId="0" xfId="0" applyFill="1" applyBorder="1"/>
    <xf numFmtId="0" fontId="0" fillId="6" borderId="4" xfId="0" applyFill="1" applyBorder="1"/>
    <xf numFmtId="0" fontId="5" fillId="5" borderId="1" xfId="0" applyFont="1" applyFill="1" applyBorder="1"/>
    <xf numFmtId="0" fontId="1" fillId="5" borderId="0" xfId="0" applyFont="1" applyFill="1"/>
    <xf numFmtId="0" fontId="0" fillId="5" borderId="0" xfId="0" applyFill="1" applyBorder="1"/>
    <xf numFmtId="1" fontId="1" fillId="4" borderId="1" xfId="0" applyNumberFormat="1" applyFont="1" applyFill="1" applyBorder="1"/>
    <xf numFmtId="0" fontId="8" fillId="4" borderId="1" xfId="0" applyFont="1" applyFill="1" applyBorder="1"/>
    <xf numFmtId="0" fontId="6" fillId="4" borderId="1" xfId="0" applyFont="1" applyFill="1" applyBorder="1"/>
    <xf numFmtId="0" fontId="0" fillId="8" borderId="1" xfId="0" applyFont="1" applyFill="1" applyBorder="1"/>
    <xf numFmtId="0" fontId="8" fillId="9" borderId="1" xfId="0" applyFont="1" applyFill="1" applyBorder="1"/>
    <xf numFmtId="0" fontId="6" fillId="9" borderId="1" xfId="0" applyFont="1" applyFill="1" applyBorder="1"/>
    <xf numFmtId="0" fontId="7" fillId="9" borderId="1" xfId="0" applyFont="1" applyFill="1" applyBorder="1"/>
    <xf numFmtId="0" fontId="6" fillId="9" borderId="3" xfId="0" applyFont="1" applyFill="1" applyBorder="1"/>
    <xf numFmtId="0" fontId="8" fillId="9" borderId="3" xfId="0" applyFont="1" applyFill="1" applyBorder="1"/>
    <xf numFmtId="0" fontId="6" fillId="9" borderId="0" xfId="0" applyFont="1" applyFill="1"/>
    <xf numFmtId="0" fontId="1" fillId="9" borderId="1" xfId="0" applyFont="1" applyFill="1" applyBorder="1"/>
    <xf numFmtId="0" fontId="2" fillId="9" borderId="1" xfId="0" applyFont="1" applyFill="1" applyBorder="1"/>
    <xf numFmtId="0" fontId="1" fillId="9" borderId="3" xfId="0" applyFont="1" applyFill="1" applyBorder="1"/>
    <xf numFmtId="0" fontId="1" fillId="9" borderId="0" xfId="0" applyFont="1" applyFill="1"/>
    <xf numFmtId="0" fontId="1" fillId="10" borderId="1" xfId="0" applyFont="1" applyFill="1" applyBorder="1"/>
    <xf numFmtId="0" fontId="1" fillId="10" borderId="0" xfId="0" applyFont="1" applyFill="1"/>
    <xf numFmtId="0" fontId="1" fillId="11" borderId="1" xfId="0" applyFont="1" applyFill="1" applyBorder="1"/>
    <xf numFmtId="0" fontId="1" fillId="11" borderId="0" xfId="0" applyFont="1" applyFill="1"/>
    <xf numFmtId="0" fontId="6" fillId="6" borderId="1" xfId="0" applyFont="1" applyFill="1" applyBorder="1"/>
    <xf numFmtId="0" fontId="2" fillId="10" borderId="1" xfId="0" applyFont="1" applyFill="1" applyBorder="1"/>
    <xf numFmtId="0" fontId="1" fillId="10" borderId="3" xfId="0" applyFont="1" applyFill="1" applyBorder="1"/>
    <xf numFmtId="0" fontId="1" fillId="5" borderId="2" xfId="0" applyFont="1" applyFill="1" applyBorder="1"/>
    <xf numFmtId="0" fontId="8" fillId="5" borderId="1" xfId="0" applyFont="1" applyFill="1" applyBorder="1"/>
    <xf numFmtId="0" fontId="1" fillId="12" borderId="1" xfId="0" applyFont="1" applyFill="1" applyBorder="1"/>
    <xf numFmtId="0" fontId="6" fillId="12" borderId="1" xfId="0" applyFont="1" applyFill="1" applyBorder="1"/>
    <xf numFmtId="0" fontId="0" fillId="12" borderId="1" xfId="0" applyFill="1" applyBorder="1"/>
    <xf numFmtId="0" fontId="9" fillId="12" borderId="1" xfId="0" applyFont="1" applyFill="1" applyBorder="1"/>
    <xf numFmtId="0" fontId="10" fillId="12" borderId="1" xfId="0" applyFont="1" applyFill="1" applyBorder="1"/>
    <xf numFmtId="0" fontId="0" fillId="12" borderId="1" xfId="0" applyFont="1" applyFill="1" applyBorder="1"/>
    <xf numFmtId="0" fontId="0" fillId="4" borderId="1" xfId="0" applyNumberFormat="1" applyFill="1" applyBorder="1"/>
    <xf numFmtId="1" fontId="1" fillId="0" borderId="1" xfId="0" applyNumberFormat="1" applyFont="1" applyBorder="1"/>
    <xf numFmtId="0" fontId="11" fillId="0" borderId="1" xfId="0" applyFont="1" applyFill="1" applyBorder="1"/>
    <xf numFmtId="0" fontId="11" fillId="12" borderId="1" xfId="0" applyFont="1" applyFill="1" applyBorder="1"/>
    <xf numFmtId="0" fontId="12" fillId="12" borderId="1" xfId="0" applyFont="1" applyFill="1" applyBorder="1"/>
    <xf numFmtId="0" fontId="13" fillId="12" borderId="1" xfId="0" applyFont="1" applyFill="1" applyBorder="1"/>
    <xf numFmtId="0" fontId="11" fillId="0" borderId="0" xfId="0" applyFont="1" applyFill="1"/>
    <xf numFmtId="0" fontId="12" fillId="0" borderId="1" xfId="0" applyFont="1" applyFill="1" applyBorder="1"/>
    <xf numFmtId="0" fontId="12" fillId="0" borderId="0" xfId="0" applyFont="1" applyFill="1"/>
    <xf numFmtId="1" fontId="11" fillId="0" borderId="1" xfId="0" applyNumberFormat="1" applyFont="1" applyFill="1" applyBorder="1"/>
    <xf numFmtId="0" fontId="13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4" fillId="0" borderId="1" xfId="0" applyFont="1" applyFill="1" applyBorder="1"/>
    <xf numFmtId="0" fontId="11" fillId="0" borderId="1" xfId="0" applyFont="1" applyFill="1" applyBorder="1" applyAlignment="1">
      <alignment horizontal="right"/>
    </xf>
    <xf numFmtId="0" fontId="11" fillId="0" borderId="1" xfId="0" applyNumberFormat="1" applyFont="1" applyFill="1" applyBorder="1"/>
    <xf numFmtId="0" fontId="11" fillId="0" borderId="3" xfId="0" applyFont="1" applyFill="1" applyBorder="1"/>
    <xf numFmtId="0" fontId="13" fillId="0" borderId="3" xfId="0" applyFont="1" applyFill="1" applyBorder="1"/>
    <xf numFmtId="0" fontId="12" fillId="0" borderId="3" xfId="0" applyFont="1" applyFill="1" applyBorder="1"/>
    <xf numFmtId="0" fontId="15" fillId="0" borderId="1" xfId="0" applyFont="1" applyFill="1" applyBorder="1"/>
    <xf numFmtId="0" fontId="13" fillId="0" borderId="0" xfId="0" applyFont="1" applyFill="1"/>
    <xf numFmtId="0" fontId="11" fillId="12" borderId="0" xfId="0" applyFont="1" applyFill="1"/>
    <xf numFmtId="0" fontId="12" fillId="12" borderId="0" xfId="0" applyFont="1" applyFill="1"/>
    <xf numFmtId="1" fontId="11" fillId="12" borderId="1" xfId="0" applyNumberFormat="1" applyFont="1" applyFill="1" applyBorder="1"/>
    <xf numFmtId="0" fontId="11" fillId="13" borderId="1" xfId="0" applyFont="1" applyFill="1" applyBorder="1"/>
    <xf numFmtId="0" fontId="11" fillId="14" borderId="1" xfId="0" applyFont="1" applyFill="1" applyBorder="1"/>
    <xf numFmtId="0" fontId="11" fillId="14" borderId="2" xfId="0" applyFont="1" applyFill="1" applyBorder="1"/>
    <xf numFmtId="0" fontId="11" fillId="13" borderId="3" xfId="0" applyFont="1" applyFill="1" applyBorder="1"/>
    <xf numFmtId="0" fontId="11" fillId="13" borderId="0" xfId="0" applyFont="1" applyFill="1"/>
    <xf numFmtId="0" fontId="11" fillId="6" borderId="1" xfId="0" applyFont="1" applyFill="1" applyBorder="1"/>
    <xf numFmtId="0" fontId="11" fillId="6" borderId="3" xfId="0" applyFont="1" applyFill="1" applyBorder="1"/>
    <xf numFmtId="0" fontId="11" fillId="6" borderId="0" xfId="0" applyFont="1" applyFill="1"/>
    <xf numFmtId="0" fontId="0" fillId="0" borderId="0" xfId="0" applyFont="1"/>
    <xf numFmtId="0" fontId="12" fillId="13" borderId="1" xfId="0" applyFont="1" applyFill="1" applyBorder="1"/>
    <xf numFmtId="0" fontId="16" fillId="0" borderId="1" xfId="0" applyFont="1" applyFill="1" applyBorder="1"/>
    <xf numFmtId="0" fontId="19" fillId="9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 readingOrder="2"/>
    </xf>
    <xf numFmtId="0" fontId="19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15" fillId="13" borderId="1" xfId="0" applyFont="1" applyFill="1" applyBorder="1"/>
    <xf numFmtId="0" fontId="9" fillId="0" borderId="1" xfId="0" applyFont="1" applyBorder="1"/>
    <xf numFmtId="0" fontId="15" fillId="12" borderId="1" xfId="0" applyFont="1" applyFill="1" applyBorder="1"/>
    <xf numFmtId="0" fontId="22" fillId="0" borderId="1" xfId="0" applyFont="1" applyFill="1" applyBorder="1"/>
    <xf numFmtId="0" fontId="17" fillId="0" borderId="0" xfId="0" applyFont="1" applyAlignment="1">
      <alignment horizontal="center"/>
    </xf>
    <xf numFmtId="0" fontId="18" fillId="0" borderId="4" xfId="0" applyFont="1" applyBorder="1" applyAlignment="1">
      <alignment horizontal="right"/>
    </xf>
    <xf numFmtId="0" fontId="23" fillId="0" borderId="1" xfId="0" applyFont="1" applyBorder="1"/>
    <xf numFmtId="0" fontId="17" fillId="0" borderId="1" xfId="0" applyFont="1" applyBorder="1"/>
    <xf numFmtId="0" fontId="24" fillId="0" borderId="1" xfId="0" applyFont="1" applyBorder="1"/>
    <xf numFmtId="1" fontId="0" fillId="0" borderId="1" xfId="0" applyNumberFormat="1" applyBorder="1"/>
    <xf numFmtId="0" fontId="11" fillId="12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5" borderId="1" xfId="0" applyFill="1" applyBorder="1"/>
    <xf numFmtId="0" fontId="0" fillId="15" borderId="1" xfId="0" applyFill="1" applyBorder="1" applyAlignment="1">
      <alignment horizontal="center" vertical="center" wrapText="1"/>
    </xf>
    <xf numFmtId="0" fontId="0" fillId="12" borderId="0" xfId="0" applyFill="1"/>
    <xf numFmtId="0" fontId="0" fillId="0" borderId="6" xfId="0" applyBorder="1" applyAlignment="1">
      <alignment horizontal="center" vertical="center" wrapText="1"/>
    </xf>
    <xf numFmtId="0" fontId="25" fillId="12" borderId="6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5" borderId="6" xfId="0" applyFill="1" applyBorder="1"/>
    <xf numFmtId="0" fontId="0" fillId="0" borderId="3" xfId="0" applyBorder="1"/>
    <xf numFmtId="0" fontId="0" fillId="6" borderId="6" xfId="0" applyFill="1" applyBorder="1" applyAlignment="1">
      <alignment horizontal="center" vertical="center" wrapText="1"/>
    </xf>
    <xf numFmtId="0" fontId="25" fillId="12" borderId="1" xfId="0" applyFont="1" applyFill="1" applyBorder="1"/>
    <xf numFmtId="0" fontId="0" fillId="15" borderId="6" xfId="0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5" borderId="8" xfId="0" applyFill="1" applyBorder="1"/>
    <xf numFmtId="0" fontId="0" fillId="0" borderId="8" xfId="0" applyBorder="1"/>
    <xf numFmtId="0" fontId="0" fillId="0" borderId="9" xfId="0" applyBorder="1"/>
    <xf numFmtId="0" fontId="0" fillId="15" borderId="10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15" borderId="0" xfId="0" applyNumberFormat="1" applyFill="1"/>
    <xf numFmtId="0" fontId="23" fillId="0" borderId="1" xfId="0" applyFont="1" applyFill="1" applyBorder="1"/>
    <xf numFmtId="0" fontId="0" fillId="12" borderId="8" xfId="0" applyFill="1" applyBorder="1"/>
    <xf numFmtId="2" fontId="0" fillId="12" borderId="1" xfId="0" applyNumberFormat="1" applyFill="1" applyBorder="1"/>
    <xf numFmtId="0" fontId="17" fillId="0" borderId="0" xfId="0" applyFont="1" applyAlignment="1">
      <alignment horizontal="center"/>
    </xf>
    <xf numFmtId="0" fontId="18" fillId="0" borderId="4" xfId="0" applyFont="1" applyBorder="1" applyAlignment="1">
      <alignment horizontal="right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48"/>
  <sheetViews>
    <sheetView rightToLeft="1" topLeftCell="A120" zoomScale="85" zoomScaleNormal="85" workbookViewId="0">
      <selection activeCell="F117" sqref="A1:XFD1048576"/>
    </sheetView>
  </sheetViews>
  <sheetFormatPr defaultRowHeight="15"/>
  <cols>
    <col min="1" max="1" width="9.75" style="12" customWidth="1"/>
    <col min="2" max="2" width="22" style="12" customWidth="1"/>
    <col min="3" max="3" width="8.875" style="12" customWidth="1"/>
    <col min="4" max="4" width="7.25" style="12" customWidth="1"/>
    <col min="5" max="5" width="10.75" style="12" customWidth="1"/>
    <col min="6" max="6" width="9.375" style="12" customWidth="1"/>
    <col min="7" max="7" width="10.75" style="12" customWidth="1"/>
    <col min="8" max="8" width="8.5" style="12" customWidth="1"/>
    <col min="9" max="9" width="8.625" style="23" customWidth="1"/>
    <col min="10" max="10" width="8" style="23" customWidth="1"/>
    <col min="11" max="11" width="7.25" style="12" customWidth="1"/>
    <col min="12" max="13" width="9.625" style="12" customWidth="1"/>
    <col min="14" max="14" width="9.75" style="12" customWidth="1"/>
    <col min="15" max="15" width="11.625" style="12" customWidth="1"/>
    <col min="16" max="16" width="9.375" style="12" customWidth="1"/>
    <col min="17" max="17" width="7.875" style="12" customWidth="1"/>
    <col min="18" max="19" width="11.75" style="12" customWidth="1"/>
    <col min="20" max="20" width="11.25" style="12" customWidth="1"/>
    <col min="21" max="21" width="11.375" style="12" customWidth="1"/>
    <col min="22" max="22" width="8.75" style="12" customWidth="1"/>
    <col min="23" max="23" width="8.125" style="12" customWidth="1"/>
    <col min="24" max="24" width="7.25" style="23" customWidth="1"/>
    <col min="25" max="25" width="7.25" style="12" customWidth="1"/>
    <col min="26" max="26" width="9" style="23" customWidth="1"/>
    <col min="27" max="27" width="8.5" style="13" customWidth="1"/>
    <col min="28" max="28" width="8" style="23" customWidth="1"/>
    <col min="29" max="29" width="7.25" style="62" customWidth="1"/>
    <col min="30" max="30" width="8.25" style="12" customWidth="1"/>
    <col min="31" max="31" width="10.375" style="23" customWidth="1"/>
    <col min="32" max="32" width="8.625" style="12" customWidth="1"/>
    <col min="33" max="33" width="8.75" style="12" customWidth="1"/>
    <col min="34" max="34" width="7.5" style="60" customWidth="1"/>
    <col min="35" max="35" width="8" style="60" customWidth="1"/>
    <col min="36" max="36" width="7.25" style="60" customWidth="1"/>
    <col min="37" max="37" width="7.25" style="12" customWidth="1"/>
    <col min="38" max="38" width="8.5" style="56" customWidth="1"/>
    <col min="39" max="41" width="7.25" style="12" customWidth="1"/>
    <col min="42" max="43" width="7.25" style="60" customWidth="1"/>
    <col min="44" max="44" width="7.25" style="12" customWidth="1"/>
    <col min="45" max="45" width="7.25" style="35" customWidth="1"/>
    <col min="46" max="47" width="7.25" style="12" customWidth="1"/>
    <col min="48" max="48" width="7.125" style="12" customWidth="1"/>
    <col min="49" max="49" width="8" style="12" customWidth="1"/>
    <col min="50" max="50" width="9.625" style="12" customWidth="1"/>
    <col min="51" max="51" width="9.875" bestFit="1" customWidth="1"/>
  </cols>
  <sheetData>
    <row r="1" spans="1:53 16333:16384" ht="28.5" customHeight="1">
      <c r="A1" s="2" t="s">
        <v>39</v>
      </c>
      <c r="B1" s="2" t="s">
        <v>37</v>
      </c>
      <c r="C1" s="2" t="s">
        <v>38</v>
      </c>
      <c r="D1" s="3" t="s">
        <v>1</v>
      </c>
      <c r="E1" s="4" t="s">
        <v>0</v>
      </c>
      <c r="F1" s="4" t="s">
        <v>2</v>
      </c>
      <c r="G1" s="4" t="s">
        <v>3</v>
      </c>
      <c r="H1" s="13" t="s">
        <v>116</v>
      </c>
      <c r="I1" s="4" t="s">
        <v>4</v>
      </c>
      <c r="J1" s="4" t="s">
        <v>5</v>
      </c>
      <c r="K1" s="4" t="s">
        <v>117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139</v>
      </c>
      <c r="Q1" s="4" t="s">
        <v>10</v>
      </c>
      <c r="R1" s="4" t="s">
        <v>11</v>
      </c>
      <c r="S1" s="4" t="s">
        <v>12</v>
      </c>
      <c r="T1" s="4" t="s">
        <v>132</v>
      </c>
      <c r="U1" s="4" t="s">
        <v>129</v>
      </c>
      <c r="V1" s="4" t="s">
        <v>13</v>
      </c>
      <c r="W1" s="4" t="s">
        <v>40</v>
      </c>
      <c r="X1" s="4" t="s">
        <v>14</v>
      </c>
      <c r="Y1" s="4" t="s">
        <v>15</v>
      </c>
      <c r="Z1" s="4" t="s">
        <v>16</v>
      </c>
      <c r="AA1" s="4" t="s">
        <v>46</v>
      </c>
      <c r="AB1" s="4" t="s">
        <v>36</v>
      </c>
      <c r="AC1" s="61" t="s">
        <v>17</v>
      </c>
      <c r="AD1" s="9" t="s">
        <v>18</v>
      </c>
      <c r="AE1" s="9" t="s">
        <v>92</v>
      </c>
      <c r="AF1" s="9" t="s">
        <v>19</v>
      </c>
      <c r="AG1" s="9" t="s">
        <v>20</v>
      </c>
      <c r="AH1" s="9" t="s">
        <v>21</v>
      </c>
      <c r="AI1" s="57" t="s">
        <v>22</v>
      </c>
      <c r="AJ1" s="57" t="s">
        <v>23</v>
      </c>
      <c r="AK1" s="57" t="s">
        <v>24</v>
      </c>
      <c r="AL1" s="9" t="s">
        <v>121</v>
      </c>
      <c r="AM1" s="51" t="s">
        <v>120</v>
      </c>
      <c r="AN1" s="9" t="s">
        <v>25</v>
      </c>
      <c r="AO1" s="9" t="s">
        <v>26</v>
      </c>
      <c r="AP1" s="9" t="s">
        <v>133</v>
      </c>
      <c r="AQ1" s="57" t="s">
        <v>27</v>
      </c>
      <c r="AR1" s="57" t="s">
        <v>28</v>
      </c>
      <c r="AS1" s="9" t="s">
        <v>29</v>
      </c>
      <c r="AT1" s="11" t="s">
        <v>30</v>
      </c>
      <c r="AU1" s="10" t="s">
        <v>31</v>
      </c>
      <c r="AV1" s="10" t="s">
        <v>32</v>
      </c>
      <c r="AW1" s="10" t="s">
        <v>33</v>
      </c>
      <c r="AX1" s="10" t="s">
        <v>34</v>
      </c>
      <c r="AY1" s="11" t="s">
        <v>35</v>
      </c>
      <c r="AZ1" s="21"/>
      <c r="BA1" s="1"/>
    </row>
    <row r="2" spans="1:53 16333:16384" ht="12" customHeight="1">
      <c r="A2" s="2"/>
      <c r="B2" s="2"/>
      <c r="C2" s="2"/>
      <c r="D2" s="2"/>
      <c r="E2" s="4">
        <v>44017000000</v>
      </c>
      <c r="F2" s="4">
        <v>15470000000</v>
      </c>
      <c r="G2" s="4">
        <v>1329000000</v>
      </c>
      <c r="H2" s="4">
        <v>696000000</v>
      </c>
      <c r="I2" s="4">
        <v>8186000000</v>
      </c>
      <c r="J2" s="4">
        <v>2700000000</v>
      </c>
      <c r="K2" s="4">
        <v>180000000</v>
      </c>
      <c r="L2" s="4">
        <v>6489000000</v>
      </c>
      <c r="M2" s="4">
        <v>23016000000</v>
      </c>
      <c r="N2" s="4">
        <v>3019000000</v>
      </c>
      <c r="O2" s="4">
        <v>9036000000</v>
      </c>
      <c r="P2" s="4">
        <v>18754000000</v>
      </c>
      <c r="Q2" s="4">
        <v>47000000</v>
      </c>
      <c r="R2" s="4">
        <v>2560000000</v>
      </c>
      <c r="S2" s="4">
        <v>5006000000</v>
      </c>
      <c r="T2" s="4">
        <v>6050000000</v>
      </c>
      <c r="U2" s="4">
        <v>2180000000</v>
      </c>
      <c r="V2" s="4">
        <v>2329000000</v>
      </c>
      <c r="W2" s="4">
        <v>8876000000</v>
      </c>
      <c r="X2" s="4">
        <v>243000000</v>
      </c>
      <c r="Y2" s="4">
        <v>898000000</v>
      </c>
      <c r="Z2" s="4">
        <v>290000000</v>
      </c>
      <c r="AA2" s="4">
        <v>17080000000</v>
      </c>
      <c r="AB2" s="4">
        <v>194000000</v>
      </c>
      <c r="AC2" s="61">
        <v>10000000</v>
      </c>
      <c r="AD2" s="9">
        <v>430000000</v>
      </c>
      <c r="AE2" s="15">
        <v>2203000000</v>
      </c>
      <c r="AF2" s="9">
        <v>18600000000</v>
      </c>
      <c r="AG2" s="9">
        <v>240000000</v>
      </c>
      <c r="AH2" s="9">
        <v>550000000</v>
      </c>
      <c r="AI2" s="57">
        <v>50000000</v>
      </c>
      <c r="AJ2" s="57">
        <v>95000000</v>
      </c>
      <c r="AK2" s="57">
        <v>600000000</v>
      </c>
      <c r="AL2" s="9">
        <v>650000000</v>
      </c>
      <c r="AM2" s="52">
        <v>200000000</v>
      </c>
      <c r="AN2" s="9">
        <v>84000000</v>
      </c>
      <c r="AO2" s="9">
        <v>850000000</v>
      </c>
      <c r="AP2" s="9">
        <v>310000000</v>
      </c>
      <c r="AQ2" s="57">
        <v>30000000</v>
      </c>
      <c r="AR2" s="57">
        <v>40000000</v>
      </c>
      <c r="AS2" s="9">
        <v>80000000</v>
      </c>
      <c r="AT2" s="11">
        <v>400000000</v>
      </c>
      <c r="AU2" s="2">
        <v>150000000</v>
      </c>
      <c r="AV2" s="2">
        <v>155000000</v>
      </c>
      <c r="AW2" s="2">
        <v>10589000000</v>
      </c>
      <c r="AX2" s="2">
        <v>120000000</v>
      </c>
      <c r="AY2" s="2">
        <v>500000000</v>
      </c>
      <c r="AZ2" s="16"/>
    </row>
    <row r="3" spans="1:53 16333:16384" ht="12" customHeight="1">
      <c r="A3" s="2">
        <v>1</v>
      </c>
      <c r="B3" s="2" t="s">
        <v>43</v>
      </c>
      <c r="C3" s="2">
        <v>8873302959</v>
      </c>
      <c r="D3" s="2">
        <v>7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"/>
      <c r="Q3" s="22"/>
      <c r="R3" s="22"/>
      <c r="S3" s="22"/>
      <c r="T3" s="22"/>
      <c r="U3" s="23"/>
      <c r="V3" s="22"/>
      <c r="W3" s="22">
        <v>8873302959</v>
      </c>
      <c r="X3" s="22"/>
      <c r="Y3" s="24"/>
      <c r="Z3" s="24"/>
      <c r="AA3" s="24"/>
      <c r="AB3" s="36"/>
      <c r="AC3" s="66"/>
      <c r="AD3" s="24"/>
      <c r="AE3" s="24"/>
      <c r="AF3" s="24"/>
      <c r="AG3" s="24"/>
      <c r="AH3" s="24"/>
      <c r="AI3" s="58"/>
      <c r="AJ3" s="57"/>
      <c r="AK3" s="57"/>
      <c r="AL3" s="2"/>
      <c r="AM3" s="52"/>
      <c r="AN3" s="2"/>
      <c r="AO3" s="2"/>
      <c r="AP3" s="2"/>
      <c r="AQ3" s="57"/>
      <c r="AR3" s="57"/>
      <c r="AS3" s="2" t="s">
        <v>156</v>
      </c>
      <c r="AT3" s="11"/>
      <c r="AU3" s="2"/>
      <c r="AV3" s="2"/>
      <c r="AW3" s="2"/>
      <c r="AX3" s="2"/>
      <c r="AY3" s="2"/>
      <c r="AZ3" s="16"/>
      <c r="XDE3" t="e">
        <f>SUM(#REF!)</f>
        <v>#REF!</v>
      </c>
      <c r="XFD3" t="e">
        <f t="shared" ref="XFD3:XFD34" si="0">SUM(A3:XFC3)</f>
        <v>#REF!</v>
      </c>
    </row>
    <row r="4" spans="1:53 16333:16384" ht="12" customHeight="1">
      <c r="A4" s="2">
        <v>2</v>
      </c>
      <c r="B4" s="2" t="s">
        <v>72</v>
      </c>
      <c r="C4" s="2">
        <v>8613400000</v>
      </c>
      <c r="D4" s="2" t="s">
        <v>68</v>
      </c>
      <c r="E4" s="2" t="s">
        <v>42</v>
      </c>
      <c r="F4" s="2"/>
      <c r="G4" s="2"/>
      <c r="H4" s="2"/>
      <c r="I4" s="22"/>
      <c r="J4" s="2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4"/>
      <c r="Z4" s="24"/>
      <c r="AA4" s="24"/>
      <c r="AB4" s="36"/>
      <c r="AC4" s="66"/>
      <c r="AD4" s="24"/>
      <c r="AE4" s="24"/>
      <c r="AF4" s="24"/>
      <c r="AG4" s="24"/>
      <c r="AH4" s="24"/>
      <c r="AI4" s="58"/>
      <c r="AJ4" s="57"/>
      <c r="AK4" s="57"/>
      <c r="AL4" s="2"/>
      <c r="AM4" s="52"/>
      <c r="AN4" s="2"/>
      <c r="AO4" s="2"/>
      <c r="AP4" s="2"/>
      <c r="AQ4" s="57"/>
      <c r="AR4" s="57"/>
      <c r="AS4" s="2"/>
      <c r="AT4" s="11"/>
      <c r="AU4" s="2"/>
      <c r="AV4" s="2"/>
      <c r="AW4" s="2"/>
      <c r="AX4" s="2"/>
      <c r="AY4" s="2"/>
      <c r="AZ4" s="16"/>
      <c r="XDE4" t="e">
        <f>SUM(#REF!)</f>
        <v>#REF!</v>
      </c>
      <c r="XFD4" t="e">
        <f t="shared" si="0"/>
        <v>#REF!</v>
      </c>
    </row>
    <row r="5" spans="1:53 16333:16384" ht="12" customHeight="1">
      <c r="A5" s="2">
        <v>3</v>
      </c>
      <c r="B5" s="2" t="s">
        <v>71</v>
      </c>
      <c r="C5" s="2">
        <v>13625000000</v>
      </c>
      <c r="D5" s="2" t="s">
        <v>68</v>
      </c>
      <c r="E5" s="2"/>
      <c r="F5" s="2"/>
      <c r="G5" s="2"/>
      <c r="H5" s="2"/>
      <c r="I5" s="22"/>
      <c r="J5" s="2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4"/>
      <c r="Z5" s="24"/>
      <c r="AA5" s="24"/>
      <c r="AB5" s="36"/>
      <c r="AC5" s="66"/>
      <c r="AD5" s="24"/>
      <c r="AE5" s="14"/>
      <c r="AF5" s="24"/>
      <c r="AG5" s="14"/>
      <c r="AH5" s="14"/>
      <c r="AI5" s="58"/>
      <c r="AJ5" s="57"/>
      <c r="AK5" s="57"/>
      <c r="AL5" s="2"/>
      <c r="AM5" s="52"/>
      <c r="AN5" s="2"/>
      <c r="AO5" s="2"/>
      <c r="AP5" s="2"/>
      <c r="AQ5" s="57"/>
      <c r="AR5" s="57"/>
      <c r="AS5" s="2"/>
      <c r="AT5" s="11"/>
      <c r="AU5" s="2"/>
      <c r="AV5" s="2"/>
      <c r="AW5" s="2"/>
      <c r="AX5" s="2"/>
      <c r="AY5" s="2"/>
      <c r="AZ5" s="16"/>
      <c r="XDE5" t="e">
        <f>SUM(#REF!)</f>
        <v>#REF!</v>
      </c>
      <c r="XFD5" t="e">
        <f t="shared" si="0"/>
        <v>#REF!</v>
      </c>
    </row>
    <row r="6" spans="1:53 16333:16384" ht="12" customHeight="1">
      <c r="A6" s="2">
        <v>4</v>
      </c>
      <c r="B6" s="5" t="s">
        <v>124</v>
      </c>
      <c r="C6" s="5">
        <v>800000000</v>
      </c>
      <c r="D6" s="5" t="s">
        <v>75</v>
      </c>
      <c r="E6" s="2"/>
      <c r="F6" s="2"/>
      <c r="G6" s="2"/>
      <c r="H6" s="2"/>
      <c r="I6" s="22"/>
      <c r="J6" s="2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2"/>
      <c r="Z6" s="22"/>
      <c r="AA6" s="22"/>
      <c r="AB6" s="4"/>
      <c r="AC6" s="61"/>
      <c r="AD6" s="22"/>
      <c r="AE6" s="2"/>
      <c r="AF6" s="22"/>
      <c r="AG6" s="2"/>
      <c r="AH6" s="2"/>
      <c r="AI6" s="57"/>
      <c r="AJ6" s="57"/>
      <c r="AK6" s="57"/>
      <c r="AL6" s="2"/>
      <c r="AM6" s="52"/>
      <c r="AN6" s="2"/>
      <c r="AO6" s="2"/>
      <c r="AP6" s="2"/>
      <c r="AQ6" s="57"/>
      <c r="AR6" s="57"/>
      <c r="AS6" s="2"/>
      <c r="AT6" s="11"/>
      <c r="AU6" s="2"/>
      <c r="AV6" s="2"/>
      <c r="AW6" s="2"/>
      <c r="AX6" s="2"/>
      <c r="AY6" s="2"/>
      <c r="AZ6" s="16"/>
      <c r="XDE6" t="e">
        <f>SUM(#REF!)</f>
        <v>#REF!</v>
      </c>
      <c r="XFD6" t="e">
        <f t="shared" si="0"/>
        <v>#REF!</v>
      </c>
    </row>
    <row r="7" spans="1:53 16333:16384" ht="12" customHeight="1">
      <c r="A7" s="2">
        <v>5</v>
      </c>
      <c r="B7" s="2" t="s">
        <v>76</v>
      </c>
      <c r="C7" s="2">
        <v>339844982</v>
      </c>
      <c r="D7" s="2" t="s">
        <v>68</v>
      </c>
      <c r="E7" s="2"/>
      <c r="F7" s="2"/>
      <c r="G7" s="2"/>
      <c r="H7" s="2"/>
      <c r="I7" s="22"/>
      <c r="J7" s="2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2"/>
      <c r="Z7" s="2"/>
      <c r="AA7" s="22"/>
      <c r="AB7" s="4"/>
      <c r="AC7" s="61"/>
      <c r="AD7" s="2"/>
      <c r="AE7" s="2"/>
      <c r="AF7" s="22"/>
      <c r="AG7" s="2"/>
      <c r="AH7" s="2"/>
      <c r="AI7" s="57"/>
      <c r="AJ7" s="57"/>
      <c r="AK7" s="57"/>
      <c r="AL7" s="2"/>
      <c r="AM7" s="52"/>
      <c r="AN7" s="2"/>
      <c r="AO7" s="2"/>
      <c r="AP7" s="2"/>
      <c r="AQ7" s="57"/>
      <c r="AR7" s="57"/>
      <c r="AS7" s="2"/>
      <c r="AT7" s="11"/>
      <c r="AU7" s="2"/>
      <c r="AV7" s="2"/>
      <c r="AW7" s="2"/>
      <c r="AX7" s="2"/>
      <c r="AY7" s="2"/>
      <c r="AZ7" s="16"/>
      <c r="XDE7" t="e">
        <f>SUM(#REF!)</f>
        <v>#REF!</v>
      </c>
      <c r="XFD7" t="e">
        <f t="shared" si="0"/>
        <v>#REF!</v>
      </c>
    </row>
    <row r="8" spans="1:53 16333:16384" s="28" customFormat="1" ht="12" customHeight="1">
      <c r="A8" s="26">
        <v>6</v>
      </c>
      <c r="B8" s="26" t="s">
        <v>118</v>
      </c>
      <c r="C8" s="26">
        <v>7822912538</v>
      </c>
      <c r="D8" s="26">
        <v>1</v>
      </c>
      <c r="E8" s="26">
        <v>3346353047</v>
      </c>
      <c r="F8" s="26"/>
      <c r="G8" s="26"/>
      <c r="H8" s="26"/>
      <c r="I8" s="26"/>
      <c r="J8" s="26"/>
      <c r="K8" s="26">
        <v>12675600</v>
      </c>
      <c r="L8" s="26">
        <v>438817200</v>
      </c>
      <c r="M8" s="26">
        <v>1936798833</v>
      </c>
      <c r="N8" s="26"/>
      <c r="O8" s="26"/>
      <c r="P8" s="27"/>
      <c r="Q8" s="26">
        <v>3880078</v>
      </c>
      <c r="R8" s="26"/>
      <c r="S8" s="26">
        <v>31147050</v>
      </c>
      <c r="T8" s="26"/>
      <c r="U8" s="26">
        <v>185994154</v>
      </c>
      <c r="V8" s="26">
        <v>157624104</v>
      </c>
      <c r="W8" s="26"/>
      <c r="X8" s="26"/>
      <c r="Y8" s="26">
        <v>65854755</v>
      </c>
      <c r="Z8" s="26"/>
      <c r="AA8" s="26">
        <v>1116489543</v>
      </c>
      <c r="AB8" s="4">
        <v>13376044</v>
      </c>
      <c r="AC8" s="61"/>
      <c r="AD8" s="26"/>
      <c r="AE8" s="26"/>
      <c r="AF8" s="22"/>
      <c r="AG8" s="26"/>
      <c r="AH8" s="26"/>
      <c r="AI8" s="57"/>
      <c r="AJ8" s="57"/>
      <c r="AK8" s="57"/>
      <c r="AL8" s="26"/>
      <c r="AM8" s="52"/>
      <c r="AN8" s="26"/>
      <c r="AO8" s="26"/>
      <c r="AP8" s="26"/>
      <c r="AQ8" s="57"/>
      <c r="AR8" s="57"/>
      <c r="AS8" s="26"/>
      <c r="AT8" s="11"/>
      <c r="AU8" s="26"/>
      <c r="AV8" s="26"/>
      <c r="AW8" s="26">
        <v>495676320</v>
      </c>
      <c r="AX8" s="26"/>
      <c r="AY8" s="26"/>
      <c r="AZ8" s="27"/>
      <c r="XDE8" s="28" t="e">
        <f>SUM(#REF!)</f>
        <v>#REF!</v>
      </c>
      <c r="XFD8" s="28" t="e">
        <f t="shared" si="0"/>
        <v>#REF!</v>
      </c>
    </row>
    <row r="9" spans="1:53 16333:16384" s="28" customFormat="1" ht="12" customHeight="1">
      <c r="A9" s="26">
        <v>7</v>
      </c>
      <c r="B9" s="26" t="s">
        <v>119</v>
      </c>
      <c r="C9" s="26">
        <v>1418008748</v>
      </c>
      <c r="D9" s="26">
        <v>1</v>
      </c>
      <c r="E9" s="26"/>
      <c r="F9" s="26">
        <v>625454344</v>
      </c>
      <c r="G9" s="26"/>
      <c r="H9" s="26"/>
      <c r="I9" s="26"/>
      <c r="J9" s="26"/>
      <c r="K9" s="26"/>
      <c r="L9" s="26"/>
      <c r="M9" s="26"/>
      <c r="N9" s="26"/>
      <c r="O9" s="26"/>
      <c r="P9" s="27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4"/>
      <c r="AC9" s="61"/>
      <c r="AD9" s="26"/>
      <c r="AE9" s="26"/>
      <c r="AF9" s="22"/>
      <c r="AG9" s="26"/>
      <c r="AH9" s="26"/>
      <c r="AI9" s="57"/>
      <c r="AJ9" s="57"/>
      <c r="AK9" s="57"/>
      <c r="AL9" s="26"/>
      <c r="AM9" s="52"/>
      <c r="AN9" s="26"/>
      <c r="AO9" s="26"/>
      <c r="AP9" s="26"/>
      <c r="AQ9" s="57"/>
      <c r="AR9" s="57"/>
      <c r="AS9" s="26"/>
      <c r="AT9" s="11"/>
      <c r="AU9" s="26"/>
      <c r="AV9" s="26"/>
      <c r="AW9" s="26"/>
      <c r="AX9" s="26" t="s">
        <v>156</v>
      </c>
      <c r="AY9" s="26"/>
      <c r="AZ9" s="27"/>
      <c r="XDE9" s="28" t="e">
        <f>SUM(#REF!)</f>
        <v>#REF!</v>
      </c>
      <c r="XFD9" s="28" t="e">
        <f t="shared" si="0"/>
        <v>#REF!</v>
      </c>
    </row>
    <row r="10" spans="1:53 16333:16384" ht="12" customHeight="1">
      <c r="A10" s="2">
        <v>8</v>
      </c>
      <c r="B10" s="2" t="s">
        <v>102</v>
      </c>
      <c r="C10" s="2">
        <v>108430000</v>
      </c>
      <c r="D10" s="2">
        <v>2</v>
      </c>
      <c r="E10" s="2"/>
      <c r="F10" s="2"/>
      <c r="G10" s="2"/>
      <c r="H10" s="2"/>
      <c r="I10" s="22"/>
      <c r="J10" s="2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2"/>
      <c r="Z10" s="2"/>
      <c r="AA10" s="22"/>
      <c r="AB10" s="4"/>
      <c r="AC10" s="61">
        <v>692000</v>
      </c>
      <c r="AD10" s="2"/>
      <c r="AE10" s="2"/>
      <c r="AF10" s="22"/>
      <c r="AG10" s="2">
        <v>1576000</v>
      </c>
      <c r="AH10" s="2"/>
      <c r="AI10" s="57"/>
      <c r="AJ10" s="57"/>
      <c r="AK10" s="57">
        <v>30969000</v>
      </c>
      <c r="AL10" s="2"/>
      <c r="AM10" s="51">
        <v>3750000</v>
      </c>
      <c r="AN10" s="2">
        <v>14474000</v>
      </c>
      <c r="AO10" s="2"/>
      <c r="AP10" s="2">
        <v>24147000</v>
      </c>
      <c r="AQ10" s="57"/>
      <c r="AR10" s="57"/>
      <c r="AS10" s="2"/>
      <c r="AT10" s="11"/>
      <c r="AU10" s="2"/>
      <c r="AV10" s="2"/>
      <c r="AW10" s="2"/>
      <c r="AX10" s="2"/>
      <c r="AY10" s="2"/>
      <c r="AZ10" s="16"/>
      <c r="XDE10" t="e">
        <f>SUM(#REF!)</f>
        <v>#REF!</v>
      </c>
      <c r="XFD10" t="e">
        <f t="shared" si="0"/>
        <v>#REF!</v>
      </c>
    </row>
    <row r="11" spans="1:53 16333:16384" ht="12" customHeight="1">
      <c r="A11" s="2">
        <v>9</v>
      </c>
      <c r="B11" s="2" t="s">
        <v>122</v>
      </c>
      <c r="C11" s="2">
        <v>1053328934</v>
      </c>
      <c r="D11" s="2">
        <v>1</v>
      </c>
      <c r="E11" s="2"/>
      <c r="F11" s="2"/>
      <c r="G11" s="2"/>
      <c r="H11" s="2"/>
      <c r="I11" s="22">
        <v>1053328934</v>
      </c>
      <c r="J11" s="2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2"/>
      <c r="Z11" s="2"/>
      <c r="AA11" s="22"/>
      <c r="AB11" s="4"/>
      <c r="AC11" s="61"/>
      <c r="AD11" s="2"/>
      <c r="AE11" s="2"/>
      <c r="AF11" s="22"/>
      <c r="AG11" s="2"/>
      <c r="AH11" s="2"/>
      <c r="AI11" s="57"/>
      <c r="AJ11" s="57"/>
      <c r="AK11" s="57"/>
      <c r="AL11" s="2"/>
      <c r="AM11" s="52"/>
      <c r="AN11" s="2"/>
      <c r="AO11" s="2"/>
      <c r="AP11" s="2"/>
      <c r="AQ11" s="57"/>
      <c r="AR11" s="57"/>
      <c r="AS11" s="2"/>
      <c r="AT11" s="11"/>
      <c r="AU11" s="2"/>
      <c r="AV11" s="2"/>
      <c r="AW11" s="2"/>
      <c r="AX11" s="2"/>
      <c r="AY11" s="2"/>
      <c r="AZ11" s="16"/>
      <c r="XDE11" t="e">
        <f>SUM(#REF!)</f>
        <v>#REF!</v>
      </c>
      <c r="XFD11" t="e">
        <f t="shared" si="0"/>
        <v>#REF!</v>
      </c>
    </row>
    <row r="12" spans="1:53 16333:16384" ht="12" customHeight="1">
      <c r="A12" s="2">
        <v>10</v>
      </c>
      <c r="B12" s="2" t="s">
        <v>123</v>
      </c>
      <c r="C12" s="2">
        <v>164726994</v>
      </c>
      <c r="D12" s="2">
        <v>1</v>
      </c>
      <c r="E12" s="22"/>
      <c r="F12" s="2"/>
      <c r="G12" s="2"/>
      <c r="H12" s="2"/>
      <c r="I12" s="22"/>
      <c r="J12" s="22">
        <v>164726994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2"/>
      <c r="Z12" s="2"/>
      <c r="AA12" s="22"/>
      <c r="AB12" s="4"/>
      <c r="AC12" s="61"/>
      <c r="AD12" s="2"/>
      <c r="AE12" s="2"/>
      <c r="AF12" s="22"/>
      <c r="AG12" s="2"/>
      <c r="AH12" s="2"/>
      <c r="AI12" s="57"/>
      <c r="AJ12" s="57"/>
      <c r="AK12" s="57"/>
      <c r="AL12" s="2"/>
      <c r="AM12" s="52"/>
      <c r="AN12" s="2"/>
      <c r="AO12" s="2"/>
      <c r="AP12" s="2"/>
      <c r="AQ12" s="57"/>
      <c r="AR12" s="57"/>
      <c r="AS12" s="2"/>
      <c r="AT12" s="11"/>
      <c r="AU12" s="2"/>
      <c r="AV12" s="2"/>
      <c r="AW12" s="2"/>
      <c r="AX12" s="2"/>
      <c r="AY12" s="2"/>
      <c r="AZ12" s="16"/>
      <c r="XDE12" t="e">
        <f>SUM(#REF!)</f>
        <v>#REF!</v>
      </c>
      <c r="XFD12" t="e">
        <f t="shared" si="0"/>
        <v>#REF!</v>
      </c>
    </row>
    <row r="13" spans="1:53 16333:16384" ht="12" customHeight="1">
      <c r="A13" s="2">
        <v>11</v>
      </c>
      <c r="B13" s="2" t="s">
        <v>69</v>
      </c>
      <c r="C13" s="2">
        <v>80000000</v>
      </c>
      <c r="D13" s="2" t="s">
        <v>68</v>
      </c>
      <c r="E13" s="2"/>
      <c r="F13" s="2"/>
      <c r="G13" s="2"/>
      <c r="H13" s="2"/>
      <c r="I13" s="22"/>
      <c r="J13" s="2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2"/>
      <c r="Z13" s="2"/>
      <c r="AA13" s="22"/>
      <c r="AB13" s="4"/>
      <c r="AC13" s="61"/>
      <c r="AD13" s="2"/>
      <c r="AE13" s="2"/>
      <c r="AF13" s="22"/>
      <c r="AG13" s="2"/>
      <c r="AH13" s="2"/>
      <c r="AI13" s="57"/>
      <c r="AJ13" s="57"/>
      <c r="AK13" s="57"/>
      <c r="AL13" s="2"/>
      <c r="AM13" s="52"/>
      <c r="AN13" s="2"/>
      <c r="AO13" s="2"/>
      <c r="AP13" s="2"/>
      <c r="AQ13" s="57"/>
      <c r="AR13" s="57"/>
      <c r="AS13" s="2"/>
      <c r="AT13" s="11"/>
      <c r="AU13" s="2"/>
      <c r="AV13" s="2"/>
      <c r="AW13" s="2"/>
      <c r="AX13" s="2"/>
      <c r="AY13" s="2"/>
      <c r="AZ13" s="16"/>
      <c r="XDE13" t="e">
        <f>SUM(#REF!)</f>
        <v>#REF!</v>
      </c>
      <c r="XFD13" t="e">
        <f t="shared" si="0"/>
        <v>#REF!</v>
      </c>
    </row>
    <row r="14" spans="1:53 16333:16384" ht="12" customHeight="1">
      <c r="A14" s="2">
        <v>12</v>
      </c>
      <c r="B14" s="2" t="s">
        <v>67</v>
      </c>
      <c r="C14" s="2">
        <v>80000000</v>
      </c>
      <c r="D14" s="2" t="s">
        <v>68</v>
      </c>
      <c r="E14" s="2"/>
      <c r="F14" s="2"/>
      <c r="G14" s="2"/>
      <c r="H14" s="2"/>
      <c r="I14" s="22"/>
      <c r="J14" s="2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2"/>
      <c r="Z14" s="2"/>
      <c r="AA14" s="22"/>
      <c r="AB14" s="4"/>
      <c r="AC14" s="61"/>
      <c r="AD14" s="2"/>
      <c r="AE14" s="2"/>
      <c r="AF14" s="22"/>
      <c r="AG14" s="2"/>
      <c r="AH14" s="2"/>
      <c r="AI14" s="57"/>
      <c r="AJ14" s="57"/>
      <c r="AK14" s="57"/>
      <c r="AL14" s="2"/>
      <c r="AM14" s="52"/>
      <c r="AN14" s="2"/>
      <c r="AO14" s="2"/>
      <c r="AP14" s="2"/>
      <c r="AQ14" s="57"/>
      <c r="AR14" s="57"/>
      <c r="AS14" s="2"/>
      <c r="AT14" s="11"/>
      <c r="AU14" s="2"/>
      <c r="AV14" s="2"/>
      <c r="AW14" s="2"/>
      <c r="AX14" s="2"/>
      <c r="AY14" s="2"/>
      <c r="AZ14" s="16"/>
      <c r="XDE14" t="e">
        <f>SUM(#REF!)</f>
        <v>#REF!</v>
      </c>
      <c r="XFD14" t="e">
        <f t="shared" si="0"/>
        <v>#REF!</v>
      </c>
    </row>
    <row r="15" spans="1:53 16333:16384" ht="12" customHeight="1">
      <c r="A15" s="2">
        <v>13</v>
      </c>
      <c r="B15" s="2" t="s">
        <v>70</v>
      </c>
      <c r="C15" s="2">
        <v>217244982</v>
      </c>
      <c r="D15" s="2" t="s">
        <v>68</v>
      </c>
      <c r="E15" s="2"/>
      <c r="F15" s="2"/>
      <c r="G15" s="2"/>
      <c r="H15" s="2"/>
      <c r="I15" s="22"/>
      <c r="J15" s="2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2"/>
      <c r="Z15" s="2"/>
      <c r="AA15" s="22"/>
      <c r="AB15" s="4"/>
      <c r="AC15" s="61"/>
      <c r="AD15" s="2"/>
      <c r="AE15" s="2"/>
      <c r="AF15" s="22"/>
      <c r="AG15" s="2"/>
      <c r="AH15" s="2"/>
      <c r="AI15" s="57"/>
      <c r="AJ15" s="57"/>
      <c r="AK15" s="57"/>
      <c r="AL15" s="2"/>
      <c r="AM15" s="52"/>
      <c r="AN15" s="2"/>
      <c r="AO15" s="2"/>
      <c r="AP15" s="2"/>
      <c r="AQ15" s="57"/>
      <c r="AR15" s="57"/>
      <c r="AS15" s="2"/>
      <c r="AT15" s="11"/>
      <c r="AU15" s="2"/>
      <c r="AV15" s="2"/>
      <c r="AW15" s="2"/>
      <c r="AX15" s="2"/>
      <c r="AY15" s="2"/>
      <c r="AZ15" s="16"/>
      <c r="XDE15" t="e">
        <f>SUM(#REF!)</f>
        <v>#REF!</v>
      </c>
      <c r="XFD15" t="e">
        <f t="shared" si="0"/>
        <v>#REF!</v>
      </c>
    </row>
    <row r="16" spans="1:53 16333:16384" s="29" customFormat="1" ht="12" customHeight="1">
      <c r="A16" s="11">
        <v>14</v>
      </c>
      <c r="B16" s="11" t="s">
        <v>127</v>
      </c>
      <c r="C16" s="11">
        <v>10385199483</v>
      </c>
      <c r="D16" s="11">
        <v>1</v>
      </c>
      <c r="E16" s="11">
        <v>4045819715</v>
      </c>
      <c r="F16" s="11"/>
      <c r="G16" s="11"/>
      <c r="H16" s="11"/>
      <c r="I16" s="11"/>
      <c r="J16" s="11"/>
      <c r="K16" s="11">
        <v>16781300</v>
      </c>
      <c r="L16" s="11">
        <v>639739950</v>
      </c>
      <c r="M16" s="11">
        <v>2416876648</v>
      </c>
      <c r="N16" s="11"/>
      <c r="O16" s="11"/>
      <c r="P16" s="17"/>
      <c r="Q16" s="11">
        <v>16005418</v>
      </c>
      <c r="R16" s="11"/>
      <c r="S16" s="11">
        <v>31871400</v>
      </c>
      <c r="T16" s="11"/>
      <c r="U16" s="11">
        <v>226068857</v>
      </c>
      <c r="V16" s="11">
        <v>230134938</v>
      </c>
      <c r="W16" s="11"/>
      <c r="X16" s="11"/>
      <c r="Y16" s="11">
        <v>82184821</v>
      </c>
      <c r="Z16" s="11"/>
      <c r="AA16" s="11">
        <v>1369930508</v>
      </c>
      <c r="AB16" s="4">
        <v>18214582</v>
      </c>
      <c r="AC16" s="61"/>
      <c r="AE16" s="11"/>
      <c r="AF16" s="22"/>
      <c r="AG16" s="11"/>
      <c r="AH16" s="11"/>
      <c r="AI16" s="57"/>
      <c r="AJ16" s="57"/>
      <c r="AK16" s="57"/>
      <c r="AL16" s="11"/>
      <c r="AM16" s="52"/>
      <c r="AN16" s="11"/>
      <c r="AO16" s="11"/>
      <c r="AP16" s="11"/>
      <c r="AQ16" s="57"/>
      <c r="AR16" s="57"/>
      <c r="AS16" s="11"/>
      <c r="AT16" s="11"/>
      <c r="AU16" s="11"/>
      <c r="AV16" s="11"/>
      <c r="AW16" s="11">
        <v>1264030596</v>
      </c>
      <c r="AX16" s="11"/>
      <c r="AY16" s="11"/>
      <c r="AZ16" s="17"/>
      <c r="XDE16" s="29" t="e">
        <f>SUM(#REF!)</f>
        <v>#REF!</v>
      </c>
      <c r="XFD16" s="29" t="e">
        <f t="shared" si="0"/>
        <v>#REF!</v>
      </c>
    </row>
    <row r="17" spans="1:52 16333:16384" s="29" customFormat="1" ht="12" customHeight="1">
      <c r="A17" s="11">
        <v>15</v>
      </c>
      <c r="B17" s="11" t="s">
        <v>128</v>
      </c>
      <c r="C17" s="11">
        <v>1765068717</v>
      </c>
      <c r="D17" s="11">
        <v>1</v>
      </c>
      <c r="E17" s="11"/>
      <c r="F17" s="11">
        <v>698232504</v>
      </c>
      <c r="G17" s="11"/>
      <c r="H17" s="11"/>
      <c r="I17" s="11"/>
      <c r="J17" s="11"/>
      <c r="K17" s="11"/>
      <c r="L17" s="11"/>
      <c r="M17" s="11"/>
      <c r="N17" s="11"/>
      <c r="O17" s="11"/>
      <c r="P17" s="1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37"/>
      <c r="AC17" s="61"/>
      <c r="AD17" s="11"/>
      <c r="AE17" s="11"/>
      <c r="AF17" s="22"/>
      <c r="AG17" s="11"/>
      <c r="AH17" s="11"/>
      <c r="AI17" s="57"/>
      <c r="AJ17" s="57"/>
      <c r="AK17" s="57"/>
      <c r="AL17" s="11"/>
      <c r="AM17" s="52"/>
      <c r="AN17" s="11"/>
      <c r="AO17" s="11"/>
      <c r="AP17" s="11"/>
      <c r="AQ17" s="57"/>
      <c r="AR17" s="57"/>
      <c r="AS17" s="11"/>
      <c r="AT17" s="11"/>
      <c r="AU17" s="11"/>
      <c r="AV17" s="11"/>
      <c r="AW17" s="11"/>
      <c r="AX17" s="11"/>
      <c r="AY17" s="11"/>
      <c r="AZ17" s="17"/>
      <c r="XDE17" s="29" t="e">
        <f>SUM(#REF!)</f>
        <v>#REF!</v>
      </c>
      <c r="XFD17" s="29" t="e">
        <f t="shared" si="0"/>
        <v>#REF!</v>
      </c>
    </row>
    <row r="18" spans="1:52 16333:16384" ht="12" customHeight="1">
      <c r="A18" s="2">
        <v>16</v>
      </c>
      <c r="B18" s="2" t="s">
        <v>113</v>
      </c>
      <c r="C18" s="2">
        <v>1430519187</v>
      </c>
      <c r="D18" s="2">
        <v>2</v>
      </c>
      <c r="E18" s="2"/>
      <c r="F18" s="2"/>
      <c r="G18" s="2"/>
      <c r="H18" s="2"/>
      <c r="I18" s="22"/>
      <c r="J18" s="2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2"/>
      <c r="Z18" s="2"/>
      <c r="AA18" s="22"/>
      <c r="AB18" s="4"/>
      <c r="AC18" s="61"/>
      <c r="AD18" s="2"/>
      <c r="AE18" s="2"/>
      <c r="AF18" s="22">
        <v>1430519187</v>
      </c>
      <c r="AG18" s="2"/>
      <c r="AH18" s="2"/>
      <c r="AI18" s="57"/>
      <c r="AJ18" s="57"/>
      <c r="AK18" s="57"/>
      <c r="AL18" s="2"/>
      <c r="AM18" s="52"/>
      <c r="AN18" s="2"/>
      <c r="AO18" s="2"/>
      <c r="AP18" s="2"/>
      <c r="AQ18" s="57"/>
      <c r="AR18" s="57"/>
      <c r="AS18" s="2"/>
      <c r="AT18" s="11"/>
      <c r="AU18" s="2"/>
      <c r="AV18" s="2"/>
      <c r="AW18" s="2"/>
      <c r="AX18" s="2"/>
      <c r="AY18" s="2"/>
      <c r="AZ18" s="16"/>
      <c r="XDE18" t="e">
        <f>SUM(#REF!)</f>
        <v>#REF!</v>
      </c>
      <c r="XFD18" t="e">
        <f t="shared" si="0"/>
        <v>#REF!</v>
      </c>
    </row>
    <row r="19" spans="1:52 16333:16384" ht="12" customHeight="1">
      <c r="A19" s="2">
        <v>17</v>
      </c>
      <c r="B19" s="2"/>
      <c r="C19" s="2"/>
      <c r="D19" s="2"/>
      <c r="E19" s="2"/>
      <c r="F19" s="2"/>
      <c r="G19" s="2"/>
      <c r="H19" s="2"/>
      <c r="I19" s="22"/>
      <c r="J19" s="2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2"/>
      <c r="Z19" s="2"/>
      <c r="AA19" s="22"/>
      <c r="AB19" s="4"/>
      <c r="AC19" s="61"/>
      <c r="AD19" s="2"/>
      <c r="AE19" s="2"/>
      <c r="AF19" s="22"/>
      <c r="AG19" s="2"/>
      <c r="AH19" s="2"/>
      <c r="AI19" s="57"/>
      <c r="AJ19" s="57"/>
      <c r="AK19" s="57"/>
      <c r="AL19" s="2"/>
      <c r="AM19" s="52"/>
      <c r="AN19" s="2"/>
      <c r="AO19" s="2"/>
      <c r="AP19" s="2"/>
      <c r="AQ19" s="57"/>
      <c r="AR19" s="57"/>
      <c r="AS19" s="2"/>
      <c r="AT19" s="11"/>
      <c r="AU19" s="2"/>
      <c r="AV19" s="2"/>
      <c r="AW19" s="2"/>
      <c r="AX19" s="2"/>
      <c r="AY19" s="2"/>
      <c r="AZ19" s="16"/>
      <c r="XFD19">
        <f t="shared" si="0"/>
        <v>17</v>
      </c>
    </row>
    <row r="20" spans="1:52 16333:16384" ht="12" customHeight="1">
      <c r="A20" s="2">
        <v>18</v>
      </c>
      <c r="B20" s="2"/>
      <c r="C20" s="2"/>
      <c r="D20" s="2"/>
      <c r="E20" s="2"/>
      <c r="F20" s="2"/>
      <c r="G20" s="2"/>
      <c r="H20" s="2"/>
      <c r="I20" s="22"/>
      <c r="J20" s="2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2"/>
      <c r="Z20" s="2"/>
      <c r="AA20" s="22"/>
      <c r="AB20" s="4"/>
      <c r="AC20" s="61"/>
      <c r="AD20" s="2"/>
      <c r="AE20" s="2"/>
      <c r="AF20" s="22"/>
      <c r="AG20" s="2"/>
      <c r="AH20" s="2"/>
      <c r="AI20" s="57"/>
      <c r="AJ20" s="57"/>
      <c r="AK20" s="57"/>
      <c r="AL20" s="2"/>
      <c r="AM20" s="52"/>
      <c r="AN20" s="2"/>
      <c r="AO20" s="2"/>
      <c r="AP20" s="2"/>
      <c r="AQ20" s="57"/>
      <c r="AR20" s="57"/>
      <c r="AS20" s="2"/>
      <c r="AT20" s="11"/>
      <c r="AU20" s="2"/>
      <c r="AV20" s="2"/>
      <c r="AW20" s="2"/>
      <c r="AX20" s="2"/>
      <c r="AY20" s="2"/>
      <c r="AZ20" s="16"/>
      <c r="XFD20">
        <f t="shared" si="0"/>
        <v>18</v>
      </c>
    </row>
    <row r="21" spans="1:52 16333:16384" ht="12" customHeight="1">
      <c r="A21" s="2">
        <v>19</v>
      </c>
      <c r="B21" s="2" t="s">
        <v>102</v>
      </c>
      <c r="C21" s="2">
        <v>76024200</v>
      </c>
      <c r="D21" s="2">
        <v>2</v>
      </c>
      <c r="E21" s="2"/>
      <c r="F21" s="2"/>
      <c r="G21" s="2"/>
      <c r="H21" s="2"/>
      <c r="I21" s="22"/>
      <c r="J21" s="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2"/>
      <c r="Z21" s="2"/>
      <c r="AA21" s="22"/>
      <c r="AB21" s="4"/>
      <c r="AC21" s="61">
        <v>1309000</v>
      </c>
      <c r="AD21" s="2"/>
      <c r="AE21" s="2"/>
      <c r="AF21" s="22"/>
      <c r="AG21" s="2">
        <v>3039000</v>
      </c>
      <c r="AH21" s="2">
        <v>11275000</v>
      </c>
      <c r="AI21" s="57"/>
      <c r="AJ21" s="57"/>
      <c r="AK21" s="57">
        <v>40281200</v>
      </c>
      <c r="AL21" s="2"/>
      <c r="AM21" s="52">
        <v>13000000</v>
      </c>
      <c r="AN21" s="2"/>
      <c r="AO21" s="2"/>
      <c r="AP21" s="2"/>
      <c r="AQ21" s="57">
        <v>5700000</v>
      </c>
      <c r="AR21" s="57"/>
      <c r="AS21" s="2">
        <v>1420000</v>
      </c>
      <c r="AT21" s="11"/>
      <c r="AU21" s="2"/>
      <c r="AV21" s="2"/>
      <c r="AW21" s="2"/>
      <c r="AX21" s="2"/>
      <c r="AY21" s="2"/>
      <c r="AZ21" s="16"/>
      <c r="XDE21" t="e">
        <f>SUM(#REF!)</f>
        <v>#REF!</v>
      </c>
      <c r="XFD21" t="e">
        <f t="shared" si="0"/>
        <v>#REF!</v>
      </c>
    </row>
    <row r="22" spans="1:52 16333:16384" ht="12" customHeight="1">
      <c r="A22" s="2">
        <v>20</v>
      </c>
      <c r="B22" s="5" t="s">
        <v>102</v>
      </c>
      <c r="C22" s="5" t="s">
        <v>64</v>
      </c>
      <c r="D22" s="5" t="s">
        <v>65</v>
      </c>
      <c r="E22" s="2"/>
      <c r="F22" s="2"/>
      <c r="G22" s="2"/>
      <c r="H22" s="2"/>
      <c r="I22" s="22"/>
      <c r="J22" s="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2"/>
      <c r="Z22" s="2"/>
      <c r="AA22" s="22"/>
      <c r="AB22" s="4"/>
      <c r="AC22" s="61"/>
      <c r="AD22" s="2"/>
      <c r="AE22" s="2"/>
      <c r="AF22" s="22"/>
      <c r="AG22" s="2"/>
      <c r="AH22" s="2"/>
      <c r="AI22" s="57"/>
      <c r="AJ22" s="57"/>
      <c r="AK22" s="57"/>
      <c r="AL22" s="2"/>
      <c r="AM22" s="52"/>
      <c r="AN22" s="2"/>
      <c r="AO22" s="5" t="s">
        <v>66</v>
      </c>
      <c r="AP22" s="2"/>
      <c r="AQ22" s="57"/>
      <c r="AR22" s="57"/>
      <c r="AS22" s="2"/>
      <c r="AT22" s="11"/>
      <c r="AU22" s="2"/>
      <c r="AV22" s="2"/>
      <c r="AW22" s="2"/>
      <c r="AX22" s="2"/>
      <c r="AY22" s="2"/>
      <c r="AZ22" s="16"/>
      <c r="XDE22" t="e">
        <f>SUM(#REF!)</f>
        <v>#REF!</v>
      </c>
      <c r="XFD22" t="e">
        <f t="shared" si="0"/>
        <v>#REF!</v>
      </c>
    </row>
    <row r="23" spans="1:52 16333:16384" ht="12" customHeight="1">
      <c r="A23" s="2">
        <v>21</v>
      </c>
      <c r="B23" s="2" t="s">
        <v>47</v>
      </c>
      <c r="C23" s="2">
        <v>1527962347</v>
      </c>
      <c r="D23" s="2">
        <v>2</v>
      </c>
      <c r="E23" s="2"/>
      <c r="F23" s="2"/>
      <c r="G23" s="2"/>
      <c r="H23" s="2"/>
      <c r="I23" s="22"/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2"/>
      <c r="Z23" s="2"/>
      <c r="AA23" s="22"/>
      <c r="AB23" s="4"/>
      <c r="AC23" s="61"/>
      <c r="AD23" s="2"/>
      <c r="AE23" s="2"/>
      <c r="AF23" s="22">
        <v>1527962347</v>
      </c>
      <c r="AG23" s="2"/>
      <c r="AH23" s="2"/>
      <c r="AI23" s="57"/>
      <c r="AJ23" s="57"/>
      <c r="AK23" s="57"/>
      <c r="AL23" s="2"/>
      <c r="AM23" s="52"/>
      <c r="AN23" s="2"/>
      <c r="AO23" s="2"/>
      <c r="AP23" s="2"/>
      <c r="AQ23" s="57"/>
      <c r="AR23" s="57"/>
      <c r="AS23" s="2"/>
      <c r="AT23" s="11"/>
      <c r="AU23" s="2"/>
      <c r="AV23" s="2"/>
      <c r="AW23" s="2"/>
      <c r="AX23" s="2"/>
      <c r="AY23" s="2"/>
      <c r="AZ23" s="16"/>
      <c r="XDE23" t="e">
        <f>SUM(#REF!)</f>
        <v>#REF!</v>
      </c>
      <c r="XFD23" t="e">
        <f t="shared" si="0"/>
        <v>#REF!</v>
      </c>
    </row>
    <row r="24" spans="1:52 16333:16384" s="34" customFormat="1" ht="12" customHeight="1">
      <c r="A24" s="9">
        <v>22</v>
      </c>
      <c r="B24" s="32" t="s">
        <v>130</v>
      </c>
      <c r="C24" s="32">
        <v>1125052940</v>
      </c>
      <c r="D24" s="32">
        <v>1</v>
      </c>
      <c r="E24" s="32">
        <v>3695637284</v>
      </c>
      <c r="F24" s="9"/>
      <c r="G24" s="9"/>
      <c r="H24" s="9"/>
      <c r="I24" s="9"/>
      <c r="J24" s="9"/>
      <c r="K24" s="9">
        <v>14728450</v>
      </c>
      <c r="L24" s="9">
        <v>403462950</v>
      </c>
      <c r="M24" s="9">
        <v>1402054900</v>
      </c>
      <c r="N24" s="9"/>
      <c r="O24" s="9"/>
      <c r="P24" s="33"/>
      <c r="Q24" s="9">
        <v>9942748</v>
      </c>
      <c r="R24" s="9"/>
      <c r="S24" s="9">
        <v>23179200</v>
      </c>
      <c r="T24" s="9"/>
      <c r="U24" s="9">
        <v>131762456</v>
      </c>
      <c r="V24" s="9">
        <v>147883296</v>
      </c>
      <c r="W24" s="9"/>
      <c r="X24" s="9"/>
      <c r="Y24" s="9">
        <v>74373054</v>
      </c>
      <c r="Z24" s="9"/>
      <c r="AA24" s="9">
        <v>861760249</v>
      </c>
      <c r="AB24" s="4">
        <v>15215833</v>
      </c>
      <c r="AC24" s="61"/>
      <c r="AD24" s="9"/>
      <c r="AE24" s="9"/>
      <c r="AF24" s="22"/>
      <c r="AG24" s="9"/>
      <c r="AH24" s="9"/>
      <c r="AI24" s="57"/>
      <c r="AJ24" s="57"/>
      <c r="AK24" s="57"/>
      <c r="AL24" s="9"/>
      <c r="AM24" s="52"/>
      <c r="AN24" s="9"/>
      <c r="AO24" s="9"/>
      <c r="AP24" s="9"/>
      <c r="AQ24" s="57"/>
      <c r="AR24" s="57"/>
      <c r="AS24" s="9"/>
      <c r="AT24" s="11"/>
      <c r="AU24" s="9"/>
      <c r="AV24" s="9"/>
      <c r="AW24" s="9">
        <v>882432144</v>
      </c>
      <c r="AX24" s="9"/>
      <c r="AY24" s="9"/>
      <c r="AZ24" s="33"/>
      <c r="XDE24" s="34" t="e">
        <f>SUM(#REF!)</f>
        <v>#REF!</v>
      </c>
      <c r="XFD24" s="34" t="e">
        <f t="shared" si="0"/>
        <v>#REF!</v>
      </c>
    </row>
    <row r="25" spans="1:52 16333:16384" s="34" customFormat="1" ht="12" customHeight="1">
      <c r="A25" s="32">
        <v>23</v>
      </c>
      <c r="B25" s="32" t="s">
        <v>131</v>
      </c>
      <c r="C25" s="32">
        <v>210346990</v>
      </c>
      <c r="D25" s="32">
        <v>1</v>
      </c>
      <c r="E25" s="9"/>
      <c r="F25" s="32">
        <v>661843424</v>
      </c>
      <c r="G25" s="9"/>
      <c r="H25" s="9"/>
      <c r="I25" s="9"/>
      <c r="J25" s="9"/>
      <c r="K25" s="9"/>
      <c r="L25" s="9"/>
      <c r="M25" s="9"/>
      <c r="N25" s="9"/>
      <c r="O25" s="9"/>
      <c r="P25" s="33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4"/>
      <c r="AC25" s="61"/>
      <c r="AD25" s="9" t="s">
        <v>42</v>
      </c>
      <c r="AE25" s="9"/>
      <c r="AF25" s="22"/>
      <c r="AG25" s="9"/>
      <c r="AH25" s="9"/>
      <c r="AI25" s="57"/>
      <c r="AJ25" s="57"/>
      <c r="AK25" s="57"/>
      <c r="AL25" s="9"/>
      <c r="AM25" s="53"/>
      <c r="AN25" s="9"/>
      <c r="AO25" s="9"/>
      <c r="AP25" s="9"/>
      <c r="AQ25" s="57"/>
      <c r="AR25" s="57"/>
      <c r="AS25" s="9"/>
      <c r="AT25" s="11"/>
      <c r="AU25" s="9"/>
      <c r="AV25" s="9"/>
      <c r="AW25" s="9"/>
      <c r="AX25" s="9"/>
      <c r="AY25" s="9"/>
      <c r="AZ25" s="33"/>
      <c r="XDE25" s="34" t="e">
        <f>SUM(#REF!)</f>
        <v>#REF!</v>
      </c>
      <c r="XFD25" s="34" t="e">
        <f t="shared" si="0"/>
        <v>#REF!</v>
      </c>
    </row>
    <row r="26" spans="1:52 16333:16384" s="1" customFormat="1" ht="12" customHeight="1">
      <c r="A26" s="22">
        <v>24</v>
      </c>
      <c r="B26" s="22" t="s">
        <v>125</v>
      </c>
      <c r="C26" s="22">
        <v>1527962347</v>
      </c>
      <c r="D26" s="22">
        <v>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1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4"/>
      <c r="AC26" s="61"/>
      <c r="AD26" s="22"/>
      <c r="AE26" s="22"/>
      <c r="AF26" s="22">
        <v>1527962347</v>
      </c>
      <c r="AG26" s="22"/>
      <c r="AH26" s="22"/>
      <c r="AI26" s="57"/>
      <c r="AJ26" s="57"/>
      <c r="AK26" s="57"/>
      <c r="AL26" s="22"/>
      <c r="AM26" s="52"/>
      <c r="AN26" s="22"/>
      <c r="AO26" s="22"/>
      <c r="AP26" s="22"/>
      <c r="AQ26" s="57"/>
      <c r="AR26" s="57"/>
      <c r="AS26" s="22"/>
      <c r="AT26" s="11"/>
      <c r="AU26" s="22"/>
      <c r="AV26" s="22"/>
      <c r="AW26" s="22"/>
      <c r="AX26" s="22"/>
      <c r="AY26" s="22"/>
      <c r="AZ26" s="21"/>
      <c r="XDE26" s="1" t="e">
        <f>SUM(#REF!)</f>
        <v>#REF!</v>
      </c>
      <c r="XFD26" s="1" t="e">
        <f t="shared" si="0"/>
        <v>#REF!</v>
      </c>
    </row>
    <row r="27" spans="1:52 16333:16384" ht="12" customHeight="1">
      <c r="A27" s="2">
        <v>25</v>
      </c>
      <c r="B27" s="2" t="s">
        <v>41</v>
      </c>
      <c r="C27" s="2">
        <v>66380000</v>
      </c>
      <c r="D27" s="2">
        <v>2</v>
      </c>
      <c r="E27" s="2"/>
      <c r="F27" s="2"/>
      <c r="G27" s="2"/>
      <c r="H27" s="2"/>
      <c r="I27" s="22"/>
      <c r="J27" s="2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2"/>
      <c r="Z27" s="2"/>
      <c r="AA27" s="22"/>
      <c r="AB27" s="4"/>
      <c r="AC27" s="61"/>
      <c r="AD27" s="2"/>
      <c r="AE27" s="2"/>
      <c r="AF27" s="22"/>
      <c r="AG27" s="2"/>
      <c r="AH27" s="2"/>
      <c r="AI27" s="57"/>
      <c r="AJ27" s="57"/>
      <c r="AK27" s="57">
        <v>23890000</v>
      </c>
      <c r="AL27" s="2"/>
      <c r="AM27" s="52">
        <v>33090000</v>
      </c>
      <c r="AN27" s="2"/>
      <c r="AO27" s="2"/>
      <c r="AP27" s="2"/>
      <c r="AQ27" s="57"/>
      <c r="AR27" s="57"/>
      <c r="AS27" s="2">
        <v>2500000</v>
      </c>
      <c r="AT27" s="11">
        <v>6900000</v>
      </c>
      <c r="AU27" s="2"/>
      <c r="AV27" s="2"/>
      <c r="AW27" s="2"/>
      <c r="AX27" s="2"/>
      <c r="AY27" s="2"/>
      <c r="AZ27" s="16"/>
      <c r="XDE27" t="e">
        <f>SUM(#REF!)</f>
        <v>#REF!</v>
      </c>
      <c r="XFD27" t="e">
        <f t="shared" si="0"/>
        <v>#REF!</v>
      </c>
    </row>
    <row r="28" spans="1:52 16333:16384" ht="12" customHeight="1">
      <c r="A28" s="2">
        <v>26</v>
      </c>
      <c r="B28" s="2" t="s">
        <v>110</v>
      </c>
      <c r="C28" s="2">
        <v>124739845</v>
      </c>
      <c r="D28" s="2">
        <v>2</v>
      </c>
      <c r="E28" s="2"/>
      <c r="F28" s="2"/>
      <c r="G28" s="2"/>
      <c r="H28" s="2"/>
      <c r="I28" s="22"/>
      <c r="J28" s="2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2"/>
      <c r="Z28" s="2"/>
      <c r="AA28" s="22"/>
      <c r="AB28" s="4"/>
      <c r="AC28" s="61"/>
      <c r="AD28" s="2"/>
      <c r="AE28" s="2"/>
      <c r="AF28" s="22"/>
      <c r="AG28" s="2">
        <v>9711000</v>
      </c>
      <c r="AH28" s="2">
        <v>1308000</v>
      </c>
      <c r="AI28" s="57">
        <v>4000000</v>
      </c>
      <c r="AJ28" s="57">
        <v>8350000</v>
      </c>
      <c r="AK28" s="57">
        <v>34951845</v>
      </c>
      <c r="AL28" s="2"/>
      <c r="AM28" s="52">
        <v>2000000</v>
      </c>
      <c r="AN28" s="2">
        <v>5141000</v>
      </c>
      <c r="AO28" s="2">
        <v>64000</v>
      </c>
      <c r="AP28" s="2">
        <v>27334000</v>
      </c>
      <c r="AQ28" s="57"/>
      <c r="AR28" s="57"/>
      <c r="AS28" s="2">
        <v>2550000</v>
      </c>
      <c r="AT28" s="11">
        <v>10100000</v>
      </c>
      <c r="AU28" s="2"/>
      <c r="AV28" s="2"/>
      <c r="AW28" s="2"/>
      <c r="AX28" s="2"/>
      <c r="AY28" s="2"/>
      <c r="AZ28" s="16"/>
      <c r="XDE28" t="e">
        <f>SUM(#REF!)</f>
        <v>#REF!</v>
      </c>
      <c r="XFD28" t="e">
        <f t="shared" si="0"/>
        <v>#REF!</v>
      </c>
    </row>
    <row r="29" spans="1:52 16333:16384" ht="12" customHeight="1">
      <c r="A29" s="2">
        <v>27</v>
      </c>
      <c r="B29" s="2" t="s">
        <v>135</v>
      </c>
      <c r="C29" s="2">
        <v>346500000</v>
      </c>
      <c r="D29" s="2">
        <v>2</v>
      </c>
      <c r="E29" s="2"/>
      <c r="F29" s="2"/>
      <c r="G29" s="2"/>
      <c r="H29" s="2"/>
      <c r="I29" s="22"/>
      <c r="J29" s="2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2"/>
      <c r="Z29" s="2"/>
      <c r="AA29" s="22"/>
      <c r="AB29" s="4"/>
      <c r="AC29" s="61"/>
      <c r="AD29" s="2"/>
      <c r="AE29" s="2">
        <v>346500000</v>
      </c>
      <c r="AF29" s="22"/>
      <c r="AG29" s="2"/>
      <c r="AH29" s="2"/>
      <c r="AI29" s="57"/>
      <c r="AJ29" s="57"/>
      <c r="AK29" s="57"/>
      <c r="AL29" s="2"/>
      <c r="AM29" s="52"/>
      <c r="AN29" s="2"/>
      <c r="AO29" s="2"/>
      <c r="AP29" s="2"/>
      <c r="AQ29" s="57"/>
      <c r="AR29" s="57"/>
      <c r="AS29" s="2"/>
      <c r="AT29" s="11"/>
      <c r="AU29" s="2"/>
      <c r="AV29" s="2"/>
      <c r="AW29" s="2"/>
      <c r="AX29" s="2"/>
      <c r="AY29" s="2"/>
      <c r="AZ29" s="16"/>
      <c r="XDE29" t="e">
        <f>SUM(#REF!)</f>
        <v>#REF!</v>
      </c>
      <c r="XFD29" t="e">
        <f t="shared" si="0"/>
        <v>#REF!</v>
      </c>
    </row>
    <row r="30" spans="1:52 16333:16384" ht="12" customHeight="1">
      <c r="A30" s="2">
        <v>28</v>
      </c>
      <c r="B30" s="6" t="s">
        <v>102</v>
      </c>
      <c r="C30" s="2">
        <v>48987000</v>
      </c>
      <c r="D30" s="2">
        <v>2</v>
      </c>
      <c r="E30" s="2"/>
      <c r="F30" s="2"/>
      <c r="G30" s="2"/>
      <c r="H30" s="2"/>
      <c r="I30" s="22"/>
      <c r="J30" s="2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2"/>
      <c r="Z30" s="2"/>
      <c r="AA30" s="22"/>
      <c r="AB30" s="4"/>
      <c r="AC30" s="61"/>
      <c r="AD30" s="2"/>
      <c r="AE30" s="2"/>
      <c r="AF30" s="22"/>
      <c r="AG30" s="2"/>
      <c r="AH30" s="2"/>
      <c r="AI30" s="57"/>
      <c r="AJ30" s="57"/>
      <c r="AK30" s="57">
        <v>66380000</v>
      </c>
      <c r="AL30" s="2"/>
      <c r="AM30" s="52"/>
      <c r="AN30" s="2"/>
      <c r="AO30" s="2">
        <v>48987000</v>
      </c>
      <c r="AP30" s="2"/>
      <c r="AQ30" s="57"/>
      <c r="AR30" s="57"/>
      <c r="AS30" s="2"/>
      <c r="AT30" s="11"/>
      <c r="AU30" s="2"/>
      <c r="AV30" s="2"/>
      <c r="AW30" s="2"/>
      <c r="AX30" s="2"/>
      <c r="AY30" s="2"/>
      <c r="AZ30" s="16"/>
      <c r="XDE30" t="e">
        <f>SUM(#REF!)</f>
        <v>#REF!</v>
      </c>
      <c r="XFD30" t="e">
        <f t="shared" si="0"/>
        <v>#REF!</v>
      </c>
    </row>
    <row r="31" spans="1:52 16333:16384" ht="12" customHeight="1">
      <c r="A31" s="2">
        <v>29</v>
      </c>
      <c r="B31" s="2" t="s">
        <v>70</v>
      </c>
      <c r="C31" s="2">
        <v>298822718</v>
      </c>
      <c r="D31" s="2" t="s">
        <v>101</v>
      </c>
      <c r="E31" s="2"/>
      <c r="F31" s="2"/>
      <c r="G31" s="2"/>
      <c r="H31" s="2"/>
      <c r="I31" s="22"/>
      <c r="J31" s="2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2"/>
      <c r="Z31" s="2"/>
      <c r="AA31" s="22"/>
      <c r="AB31" s="4"/>
      <c r="AC31" s="61"/>
      <c r="AD31" s="2"/>
      <c r="AE31" s="2"/>
      <c r="AF31" s="22"/>
      <c r="AG31" s="2"/>
      <c r="AH31" s="2"/>
      <c r="AI31" s="57"/>
      <c r="AJ31" s="57"/>
      <c r="AK31" s="57"/>
      <c r="AL31" s="2"/>
      <c r="AM31" s="52"/>
      <c r="AN31" s="2"/>
      <c r="AO31" s="2"/>
      <c r="AP31" s="2"/>
      <c r="AQ31" s="57"/>
      <c r="AR31" s="57"/>
      <c r="AS31" s="2"/>
      <c r="AT31" s="11"/>
      <c r="AU31" s="2"/>
      <c r="AV31" s="2"/>
      <c r="AW31" s="2"/>
      <c r="AX31" s="2"/>
      <c r="AY31" s="2"/>
      <c r="AZ31" s="16"/>
      <c r="XDE31" t="e">
        <f>SUM(#REF!)</f>
        <v>#REF!</v>
      </c>
      <c r="XFD31" t="e">
        <f t="shared" si="0"/>
        <v>#REF!</v>
      </c>
    </row>
    <row r="32" spans="1:52 16333:16384" ht="12" customHeight="1">
      <c r="A32" s="7">
        <v>30</v>
      </c>
      <c r="B32" s="2" t="s">
        <v>44</v>
      </c>
      <c r="C32" s="2">
        <v>37842000</v>
      </c>
      <c r="D32" s="2">
        <v>2</v>
      </c>
      <c r="E32" s="2"/>
      <c r="F32" s="2"/>
      <c r="G32" s="2"/>
      <c r="H32" s="2"/>
      <c r="I32" s="22"/>
      <c r="J32" s="2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2"/>
      <c r="Z32" s="2"/>
      <c r="AA32" s="22"/>
      <c r="AB32" s="4"/>
      <c r="AC32" s="61"/>
      <c r="AD32" s="2"/>
      <c r="AE32" s="2"/>
      <c r="AF32" s="22"/>
      <c r="AG32" s="2">
        <v>1695000</v>
      </c>
      <c r="AH32" s="2">
        <v>8105000</v>
      </c>
      <c r="AI32" s="57"/>
      <c r="AJ32" s="57"/>
      <c r="AK32" s="57"/>
      <c r="AL32" s="2"/>
      <c r="AM32" s="52"/>
      <c r="AN32" s="2"/>
      <c r="AO32" s="2"/>
      <c r="AP32" s="2"/>
      <c r="AQ32" s="57">
        <v>3230000</v>
      </c>
      <c r="AR32" s="57">
        <v>945000</v>
      </c>
      <c r="AS32" s="2"/>
      <c r="AT32" s="11"/>
      <c r="AU32" s="2"/>
      <c r="AV32" s="2"/>
      <c r="AW32" s="2"/>
      <c r="AX32" s="2"/>
      <c r="AY32" s="2"/>
      <c r="AZ32" s="16"/>
      <c r="XDE32" t="e">
        <f>SUM(#REF!)</f>
        <v>#REF!</v>
      </c>
      <c r="XFD32" t="e">
        <f t="shared" si="0"/>
        <v>#REF!</v>
      </c>
    </row>
    <row r="33" spans="1:52 16333:16384" ht="12" customHeight="1">
      <c r="A33" s="2">
        <v>31</v>
      </c>
      <c r="B33" s="2" t="s">
        <v>102</v>
      </c>
      <c r="C33" s="2">
        <v>48993890</v>
      </c>
      <c r="D33" s="2">
        <v>2</v>
      </c>
      <c r="E33" s="2"/>
      <c r="F33" s="2"/>
      <c r="G33" s="2"/>
      <c r="H33" s="2"/>
      <c r="I33" s="22"/>
      <c r="J33" s="2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2"/>
      <c r="Z33" s="2"/>
      <c r="AA33" s="22"/>
      <c r="AB33" s="4"/>
      <c r="AC33" s="61">
        <v>280940</v>
      </c>
      <c r="AD33" s="2">
        <v>10559000</v>
      </c>
      <c r="AE33" s="2"/>
      <c r="AF33" s="22"/>
      <c r="AG33" s="2"/>
      <c r="AH33" s="2">
        <v>3500000</v>
      </c>
      <c r="AI33" s="57"/>
      <c r="AJ33" s="57">
        <v>3600000</v>
      </c>
      <c r="AK33" s="57">
        <v>7883950</v>
      </c>
      <c r="AL33" s="2"/>
      <c r="AM33" s="52">
        <v>10530000</v>
      </c>
      <c r="AN33" s="2"/>
      <c r="AO33" s="2"/>
      <c r="AP33" s="2"/>
      <c r="AQ33" s="57"/>
      <c r="AR33" s="57"/>
      <c r="AS33" s="2"/>
      <c r="AT33" s="11">
        <v>3760000</v>
      </c>
      <c r="AU33" s="2"/>
      <c r="AV33" s="2"/>
      <c r="AW33" s="2"/>
      <c r="AX33" s="2"/>
      <c r="AY33" s="2"/>
      <c r="AZ33" s="16"/>
      <c r="XDE33" t="e">
        <f>SUM(#REF!)</f>
        <v>#REF!</v>
      </c>
      <c r="XFD33" t="e">
        <f t="shared" si="0"/>
        <v>#REF!</v>
      </c>
    </row>
    <row r="34" spans="1:52 16333:16384" ht="12" customHeight="1">
      <c r="A34" s="2">
        <v>32</v>
      </c>
      <c r="B34" s="2" t="s">
        <v>102</v>
      </c>
      <c r="C34" s="2">
        <v>92555940</v>
      </c>
      <c r="D34" s="2">
        <v>2</v>
      </c>
      <c r="E34" s="2"/>
      <c r="F34" s="2"/>
      <c r="G34" s="2"/>
      <c r="H34" s="2"/>
      <c r="I34" s="22"/>
      <c r="J34" s="2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2"/>
      <c r="Z34" s="2"/>
      <c r="AA34" s="22"/>
      <c r="AB34" s="4"/>
      <c r="AC34" s="61">
        <v>280940</v>
      </c>
      <c r="AD34" s="2"/>
      <c r="AE34" s="2"/>
      <c r="AF34" s="22"/>
      <c r="AG34" s="2"/>
      <c r="AH34" s="2"/>
      <c r="AI34" s="57"/>
      <c r="AJ34" s="57"/>
      <c r="AK34" s="57">
        <v>17950000</v>
      </c>
      <c r="AL34" s="2"/>
      <c r="AM34" s="52"/>
      <c r="AN34" s="2"/>
      <c r="AO34" s="2">
        <v>66125000</v>
      </c>
      <c r="AP34" s="2"/>
      <c r="AQ34" s="57"/>
      <c r="AR34" s="57"/>
      <c r="AS34" s="2"/>
      <c r="AT34" s="11">
        <v>8200000</v>
      </c>
      <c r="AU34" s="2"/>
      <c r="AV34" s="2"/>
      <c r="AW34" s="2"/>
      <c r="AX34" s="2"/>
      <c r="AY34" s="2"/>
      <c r="AZ34" s="16"/>
      <c r="XDE34" t="e">
        <f>SUM(#REF!)</f>
        <v>#REF!</v>
      </c>
      <c r="XFD34" t="e">
        <f t="shared" si="0"/>
        <v>#REF!</v>
      </c>
    </row>
    <row r="35" spans="1:52 16333:16384" ht="12" customHeight="1">
      <c r="A35" s="2">
        <v>33</v>
      </c>
      <c r="B35" s="2" t="s">
        <v>102</v>
      </c>
      <c r="C35" s="2">
        <v>108744000</v>
      </c>
      <c r="D35" s="2">
        <v>2</v>
      </c>
      <c r="E35" s="2"/>
      <c r="F35" s="2"/>
      <c r="G35" s="2"/>
      <c r="H35" s="2"/>
      <c r="I35" s="22"/>
      <c r="J35" s="2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2"/>
      <c r="Z35" s="2"/>
      <c r="AA35" s="22"/>
      <c r="AB35" s="4"/>
      <c r="AC35" s="61"/>
      <c r="AD35" s="2">
        <v>108744000</v>
      </c>
      <c r="AE35" s="2"/>
      <c r="AF35" s="22"/>
      <c r="AG35" s="2"/>
      <c r="AH35" s="2"/>
      <c r="AI35" s="57"/>
      <c r="AJ35" s="57"/>
      <c r="AK35" s="57"/>
      <c r="AL35" s="2"/>
      <c r="AM35" s="52"/>
      <c r="AN35" s="2"/>
      <c r="AO35" s="2"/>
      <c r="AP35" s="2"/>
      <c r="AQ35" s="57"/>
      <c r="AR35" s="57"/>
      <c r="AS35" s="2"/>
      <c r="AT35" s="11"/>
      <c r="AU35" s="2"/>
      <c r="AV35" s="2"/>
      <c r="AW35" s="2"/>
      <c r="AX35" s="2"/>
      <c r="AY35" s="2"/>
      <c r="AZ35" s="16"/>
      <c r="XDE35" t="e">
        <f>SUM(#REF!)</f>
        <v>#REF!</v>
      </c>
      <c r="XFD35" t="e">
        <f t="shared" ref="XFD35:XFD66" si="1">SUM(A35:XFC35)</f>
        <v>#REF!</v>
      </c>
    </row>
    <row r="36" spans="1:52 16333:16384" ht="12" customHeight="1">
      <c r="A36" s="2">
        <v>34</v>
      </c>
      <c r="B36" s="2" t="s">
        <v>102</v>
      </c>
      <c r="C36" s="2">
        <v>91247500</v>
      </c>
      <c r="D36" s="2">
        <v>2</v>
      </c>
      <c r="E36" s="2"/>
      <c r="F36" s="2"/>
      <c r="G36" s="2"/>
      <c r="H36" s="2"/>
      <c r="I36" s="22"/>
      <c r="J36" s="2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2"/>
      <c r="Z36" s="2"/>
      <c r="AA36" s="22"/>
      <c r="AB36" s="4"/>
      <c r="AC36" s="61"/>
      <c r="AD36" s="2">
        <v>91247500</v>
      </c>
      <c r="AE36" s="2"/>
      <c r="AF36" s="22"/>
      <c r="AG36" s="2"/>
      <c r="AH36" s="2"/>
      <c r="AI36" s="57"/>
      <c r="AJ36" s="57"/>
      <c r="AK36" s="57"/>
      <c r="AL36" s="2"/>
      <c r="AM36" s="52"/>
      <c r="AN36" s="2"/>
      <c r="AO36" s="2"/>
      <c r="AP36" s="2"/>
      <c r="AQ36" s="57"/>
      <c r="AR36" s="57"/>
      <c r="AS36" s="2"/>
      <c r="AT36" s="11"/>
      <c r="AU36" s="2"/>
      <c r="AV36" s="2"/>
      <c r="AW36" s="2"/>
      <c r="AX36" s="2"/>
      <c r="AY36" s="2"/>
      <c r="AZ36" s="16"/>
      <c r="XDE36" t="e">
        <f>SUM(#REF!)</f>
        <v>#REF!</v>
      </c>
      <c r="XFD36" t="e">
        <f t="shared" si="1"/>
        <v>#REF!</v>
      </c>
    </row>
    <row r="37" spans="1:52 16333:16384" ht="12" customHeight="1">
      <c r="A37" s="2">
        <v>35</v>
      </c>
      <c r="B37" s="2" t="s">
        <v>48</v>
      </c>
      <c r="C37" s="2">
        <v>140800000</v>
      </c>
      <c r="D37" s="2">
        <v>2</v>
      </c>
      <c r="E37" s="2"/>
      <c r="F37" s="2"/>
      <c r="G37" s="2"/>
      <c r="H37" s="2"/>
      <c r="I37" s="22"/>
      <c r="J37" s="2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2"/>
      <c r="Z37" s="2"/>
      <c r="AA37" s="22"/>
      <c r="AB37" s="4"/>
      <c r="AC37" s="61"/>
      <c r="AD37" s="2"/>
      <c r="AE37" s="2"/>
      <c r="AF37" s="22"/>
      <c r="AG37" s="2"/>
      <c r="AH37" s="2">
        <v>11800000</v>
      </c>
      <c r="AI37" s="57"/>
      <c r="AJ37" s="57"/>
      <c r="AK37" s="57">
        <v>22000000</v>
      </c>
      <c r="AL37" s="2"/>
      <c r="AM37" s="52"/>
      <c r="AN37" s="2"/>
      <c r="AO37" s="2"/>
      <c r="AP37" s="2"/>
      <c r="AQ37" s="57"/>
      <c r="AR37" s="57"/>
      <c r="AS37" s="2"/>
      <c r="AT37" s="11"/>
      <c r="AU37" s="2"/>
      <c r="AV37" s="2"/>
      <c r="AW37" s="2"/>
      <c r="AX37" s="2"/>
      <c r="AY37" s="2"/>
      <c r="AZ37" s="16"/>
      <c r="XDE37" t="e">
        <f>SUM(#REF!)</f>
        <v>#REF!</v>
      </c>
      <c r="XFD37" t="e">
        <f t="shared" si="1"/>
        <v>#REF!</v>
      </c>
    </row>
    <row r="38" spans="1:52 16333:16384" s="20" customFormat="1" ht="12" customHeight="1">
      <c r="A38" s="10">
        <v>36</v>
      </c>
      <c r="B38" s="10" t="s">
        <v>77</v>
      </c>
      <c r="C38" s="10">
        <v>211807030</v>
      </c>
      <c r="D38" s="10">
        <v>1</v>
      </c>
      <c r="E38" s="10"/>
      <c r="F38" s="10">
        <v>661843424</v>
      </c>
      <c r="G38" s="10"/>
      <c r="H38" s="10"/>
      <c r="I38" s="10"/>
      <c r="J38" s="10"/>
      <c r="K38" s="10"/>
      <c r="L38" s="10"/>
      <c r="M38" s="10"/>
      <c r="N38" s="10"/>
      <c r="O38" s="10"/>
      <c r="P38" s="19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4"/>
      <c r="AC38" s="61"/>
      <c r="AD38" s="10"/>
      <c r="AE38" s="10"/>
      <c r="AF38" s="22"/>
      <c r="AG38" s="10"/>
      <c r="AH38" s="10"/>
      <c r="AI38" s="57"/>
      <c r="AJ38" s="57"/>
      <c r="AK38" s="57"/>
      <c r="AL38" s="10"/>
      <c r="AM38" s="52"/>
      <c r="AN38" s="10"/>
      <c r="AO38" s="10"/>
      <c r="AP38" s="10"/>
      <c r="AQ38" s="57"/>
      <c r="AR38" s="57"/>
      <c r="AS38" s="10"/>
      <c r="AT38" s="11"/>
      <c r="AU38" s="10"/>
      <c r="AV38" s="10"/>
      <c r="AW38" s="10"/>
      <c r="AX38" s="10"/>
      <c r="AY38" s="10"/>
      <c r="AZ38" s="19"/>
      <c r="XDE38" s="20" t="e">
        <f>SUM(#REF!)</f>
        <v>#REF!</v>
      </c>
      <c r="XFD38" s="20" t="e">
        <f t="shared" si="1"/>
        <v>#REF!</v>
      </c>
    </row>
    <row r="39" spans="1:52 16333:16384" s="20" customFormat="1" ht="12" customHeight="1">
      <c r="A39" s="10">
        <v>37</v>
      </c>
      <c r="B39" s="10" t="s">
        <v>49</v>
      </c>
      <c r="C39" s="10">
        <v>11213288928</v>
      </c>
      <c r="D39" s="10">
        <v>1</v>
      </c>
      <c r="E39" s="10">
        <v>3848274131</v>
      </c>
      <c r="F39" s="10"/>
      <c r="G39" s="10"/>
      <c r="H39" s="10"/>
      <c r="I39" s="10"/>
      <c r="J39" s="10"/>
      <c r="K39" s="10">
        <v>14728450</v>
      </c>
      <c r="L39" s="10">
        <v>562819950</v>
      </c>
      <c r="M39" s="10">
        <v>1943678078</v>
      </c>
      <c r="N39" s="10"/>
      <c r="O39" s="10"/>
      <c r="P39" s="19"/>
      <c r="Q39" s="10">
        <v>3880078</v>
      </c>
      <c r="R39" s="10"/>
      <c r="S39" s="10">
        <v>33320100</v>
      </c>
      <c r="T39" s="10"/>
      <c r="U39" s="10">
        <v>181210663</v>
      </c>
      <c r="V39" s="10">
        <v>203296071</v>
      </c>
      <c r="W39" s="10"/>
      <c r="X39" s="10"/>
      <c r="Y39" s="10">
        <v>74373054</v>
      </c>
      <c r="Z39" s="10"/>
      <c r="AA39" s="10">
        <v>1236693144</v>
      </c>
      <c r="AB39" s="4">
        <v>15215833</v>
      </c>
      <c r="AC39" s="61"/>
      <c r="AD39" s="10"/>
      <c r="AE39" s="10"/>
      <c r="AF39" s="22"/>
      <c r="AG39" s="10"/>
      <c r="AH39" s="10"/>
      <c r="AI39" s="57"/>
      <c r="AJ39" s="57"/>
      <c r="AK39" s="57"/>
      <c r="AL39" s="10"/>
      <c r="AM39" s="52"/>
      <c r="AN39" s="10"/>
      <c r="AO39" s="10"/>
      <c r="AP39" s="10"/>
      <c r="AQ39" s="57"/>
      <c r="AR39" s="57"/>
      <c r="AS39" s="10"/>
      <c r="AT39" s="11"/>
      <c r="AU39" s="10"/>
      <c r="AV39" s="10"/>
      <c r="AW39" s="10">
        <v>913627484</v>
      </c>
      <c r="AX39" s="10"/>
      <c r="AY39" s="10"/>
      <c r="AZ39" s="19"/>
      <c r="XDE39" s="20" t="e">
        <f>SUM(#REF!)</f>
        <v>#REF!</v>
      </c>
      <c r="XFD39" s="20" t="e">
        <f t="shared" si="1"/>
        <v>#REF!</v>
      </c>
    </row>
    <row r="40" spans="1:52 16333:16384" ht="12" customHeight="1">
      <c r="A40" s="2">
        <v>38</v>
      </c>
      <c r="B40" s="2" t="s">
        <v>50</v>
      </c>
      <c r="C40" s="2">
        <v>138800000</v>
      </c>
      <c r="D40" s="2">
        <v>2</v>
      </c>
      <c r="E40" s="2"/>
      <c r="F40" s="2"/>
      <c r="G40" s="2"/>
      <c r="H40" s="2"/>
      <c r="I40" s="22"/>
      <c r="J40" s="2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2"/>
      <c r="Z40" s="2"/>
      <c r="AA40" s="22"/>
      <c r="AB40" s="4"/>
      <c r="AC40" s="61"/>
      <c r="AD40" s="2"/>
      <c r="AE40" s="2"/>
      <c r="AF40" s="22">
        <v>138800000</v>
      </c>
      <c r="AG40" s="2"/>
      <c r="AH40" s="2"/>
      <c r="AI40" s="57"/>
      <c r="AJ40" s="57"/>
      <c r="AK40" s="57"/>
      <c r="AL40" s="2"/>
      <c r="AM40" s="52"/>
      <c r="AN40" s="2"/>
      <c r="AO40" s="2"/>
      <c r="AP40" s="2"/>
      <c r="AQ40" s="57"/>
      <c r="AR40" s="57"/>
      <c r="AS40" s="2"/>
      <c r="AT40" s="11"/>
      <c r="AU40" s="2"/>
      <c r="AV40" s="2"/>
      <c r="AW40" s="2"/>
      <c r="AX40" s="2"/>
      <c r="AY40" s="2"/>
      <c r="AZ40" s="16"/>
      <c r="XDE40" t="e">
        <f>SUM(#REF!)</f>
        <v>#REF!</v>
      </c>
      <c r="XFD40" t="e">
        <f t="shared" si="1"/>
        <v>#REF!</v>
      </c>
    </row>
    <row r="41" spans="1:52 16333:16384" ht="12" customHeight="1">
      <c r="A41" s="2">
        <v>39</v>
      </c>
      <c r="B41" s="2" t="s">
        <v>51</v>
      </c>
      <c r="C41" s="2">
        <v>198000000</v>
      </c>
      <c r="D41" s="2" t="s">
        <v>68</v>
      </c>
      <c r="E41" s="2"/>
      <c r="F41" s="2"/>
      <c r="G41" s="2"/>
      <c r="H41" s="2"/>
      <c r="I41" s="22"/>
      <c r="J41" s="2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2"/>
      <c r="Z41" s="2"/>
      <c r="AA41" s="22"/>
      <c r="AB41" s="4"/>
      <c r="AC41" s="61"/>
      <c r="AD41" s="2"/>
      <c r="AE41" s="2"/>
      <c r="AF41" s="22"/>
      <c r="AG41" s="2"/>
      <c r="AH41" s="2"/>
      <c r="AI41" s="57"/>
      <c r="AJ41" s="57"/>
      <c r="AK41" s="57"/>
      <c r="AL41" s="2"/>
      <c r="AM41" s="52"/>
      <c r="AN41" s="2"/>
      <c r="AO41" s="2"/>
      <c r="AP41" s="2"/>
      <c r="AQ41" s="57"/>
      <c r="AR41" s="57"/>
      <c r="AS41" s="2"/>
      <c r="AT41" s="11"/>
      <c r="AU41" s="2"/>
      <c r="AV41" s="2"/>
      <c r="AW41" s="2"/>
      <c r="AX41" s="2"/>
      <c r="AY41" s="2"/>
      <c r="AZ41" s="16"/>
      <c r="XDE41" t="e">
        <f>SUM(#REF!)</f>
        <v>#REF!</v>
      </c>
      <c r="XFD41" t="e">
        <f t="shared" si="1"/>
        <v>#REF!</v>
      </c>
    </row>
    <row r="42" spans="1:52 16333:16384" ht="12" customHeight="1">
      <c r="A42" s="2">
        <v>40</v>
      </c>
      <c r="B42" s="2" t="s">
        <v>45</v>
      </c>
      <c r="C42" s="2">
        <v>50509000</v>
      </c>
      <c r="D42" s="2">
        <v>2</v>
      </c>
      <c r="E42" s="2"/>
      <c r="F42" s="2"/>
      <c r="G42" s="2"/>
      <c r="H42" s="2"/>
      <c r="I42" s="22"/>
      <c r="J42" s="2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2"/>
      <c r="Z42" s="2"/>
      <c r="AA42" s="22"/>
      <c r="AB42" s="4"/>
      <c r="AC42" s="61"/>
      <c r="AD42" s="2"/>
      <c r="AE42" s="2"/>
      <c r="AF42" s="22"/>
      <c r="AG42" s="2"/>
      <c r="AH42" s="2"/>
      <c r="AI42" s="57">
        <v>5700000</v>
      </c>
      <c r="AJ42" s="57"/>
      <c r="AK42" s="57">
        <v>12957000</v>
      </c>
      <c r="AL42" s="2"/>
      <c r="AM42" s="52">
        <v>8002000</v>
      </c>
      <c r="AN42" s="2"/>
      <c r="AO42" s="2">
        <v>6000000</v>
      </c>
      <c r="AP42" s="2"/>
      <c r="AQ42" s="57"/>
      <c r="AR42" s="57">
        <v>15300000</v>
      </c>
      <c r="AS42" s="2"/>
      <c r="AT42" s="11">
        <v>2550000</v>
      </c>
      <c r="AU42" s="2"/>
      <c r="AV42" s="2"/>
      <c r="AW42" s="2"/>
      <c r="AX42" s="2"/>
      <c r="AY42" s="2"/>
      <c r="AZ42" s="16"/>
      <c r="XDE42" t="e">
        <f>SUM(#REF!)</f>
        <v>#REF!</v>
      </c>
      <c r="XFD42" t="e">
        <f t="shared" si="1"/>
        <v>#REF!</v>
      </c>
    </row>
    <row r="43" spans="1:52 16333:16384" ht="12" customHeight="1">
      <c r="A43" s="2">
        <v>41</v>
      </c>
      <c r="B43" s="2" t="s">
        <v>52</v>
      </c>
      <c r="C43" s="2">
        <v>1527962347</v>
      </c>
      <c r="D43" s="2">
        <v>2</v>
      </c>
      <c r="E43" s="2"/>
      <c r="F43" s="2"/>
      <c r="G43" s="2"/>
      <c r="H43" s="2"/>
      <c r="I43" s="22"/>
      <c r="J43" s="2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2"/>
      <c r="Z43" s="2"/>
      <c r="AA43" s="22"/>
      <c r="AB43" s="4"/>
      <c r="AC43" s="61"/>
      <c r="AD43" s="2"/>
      <c r="AE43" s="2"/>
      <c r="AF43" s="22">
        <v>1527962347</v>
      </c>
      <c r="AG43" s="2"/>
      <c r="AH43" s="2"/>
      <c r="AI43" s="57"/>
      <c r="AJ43" s="57"/>
      <c r="AK43" s="57"/>
      <c r="AL43" s="2"/>
      <c r="AM43" s="52"/>
      <c r="AN43" s="2"/>
      <c r="AO43" s="2"/>
      <c r="AP43" s="2"/>
      <c r="AQ43" s="57"/>
      <c r="AR43" s="57"/>
      <c r="AS43" s="2"/>
      <c r="AT43" s="11"/>
      <c r="AU43" s="2"/>
      <c r="AV43" s="2"/>
      <c r="AW43" s="2"/>
      <c r="AX43" s="2"/>
      <c r="AY43" s="2"/>
      <c r="AZ43" s="16"/>
      <c r="XDE43" t="e">
        <f>SUM(#REF!)</f>
        <v>#REF!</v>
      </c>
      <c r="XFD43" t="e">
        <f t="shared" si="1"/>
        <v>#REF!</v>
      </c>
    </row>
    <row r="44" spans="1:52 16333:16384" ht="12" customHeight="1">
      <c r="A44" s="2">
        <v>42</v>
      </c>
      <c r="B44" s="2" t="s">
        <v>53</v>
      </c>
      <c r="C44" s="2">
        <v>28954798</v>
      </c>
      <c r="D44" s="2">
        <v>1</v>
      </c>
      <c r="E44" s="2"/>
      <c r="F44" s="2"/>
      <c r="G44" s="2"/>
      <c r="H44" s="2"/>
      <c r="I44" s="22"/>
      <c r="J44" s="2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2"/>
      <c r="Z44" s="2"/>
      <c r="AA44" s="22">
        <v>28954798</v>
      </c>
      <c r="AB44" s="4"/>
      <c r="AC44" s="61"/>
      <c r="AD44" s="2"/>
      <c r="AE44" s="2"/>
      <c r="AF44" s="22"/>
      <c r="AG44" s="2"/>
      <c r="AH44" s="2"/>
      <c r="AI44" s="57"/>
      <c r="AJ44" s="57"/>
      <c r="AK44" s="57"/>
      <c r="AL44" s="2"/>
      <c r="AM44" s="52"/>
      <c r="AN44" s="2"/>
      <c r="AO44" s="2"/>
      <c r="AP44" s="2"/>
      <c r="AQ44" s="57"/>
      <c r="AR44" s="57"/>
      <c r="AS44" s="2"/>
      <c r="AT44" s="11"/>
      <c r="AU44" s="2"/>
      <c r="AV44" s="2"/>
      <c r="AW44" s="2"/>
      <c r="AX44" s="2"/>
      <c r="AY44" s="2"/>
      <c r="AZ44" s="16"/>
      <c r="XDE44" t="e">
        <f>SUM(#REF!)</f>
        <v>#REF!</v>
      </c>
      <c r="XFD44" t="e">
        <f t="shared" si="1"/>
        <v>#REF!</v>
      </c>
    </row>
    <row r="45" spans="1:52 16333:16384" ht="12" customHeight="1">
      <c r="A45" s="2">
        <v>43</v>
      </c>
      <c r="B45" s="2" t="s">
        <v>45</v>
      </c>
      <c r="C45" s="2">
        <v>69366000</v>
      </c>
      <c r="D45" s="2">
        <v>2</v>
      </c>
      <c r="E45" s="2"/>
      <c r="F45" s="2"/>
      <c r="G45" s="2"/>
      <c r="H45" s="2"/>
      <c r="I45" s="22"/>
      <c r="J45" s="2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2"/>
      <c r="Z45" s="2"/>
      <c r="AA45" s="22"/>
      <c r="AB45" s="4"/>
      <c r="AC45" s="61"/>
      <c r="AD45" s="2"/>
      <c r="AE45" s="2"/>
      <c r="AF45" s="22"/>
      <c r="AG45" s="2"/>
      <c r="AH45" s="2"/>
      <c r="AI45" s="57"/>
      <c r="AJ45" s="57"/>
      <c r="AK45" s="57"/>
      <c r="AL45" s="2"/>
      <c r="AM45" s="52"/>
      <c r="AN45" s="2"/>
      <c r="AO45" s="2">
        <v>53066000</v>
      </c>
      <c r="AP45" s="2"/>
      <c r="AQ45" s="57"/>
      <c r="AR45" s="57"/>
      <c r="AS45" s="2"/>
      <c r="AT45" s="11">
        <v>16300000</v>
      </c>
      <c r="AU45" s="2"/>
      <c r="AV45" s="2"/>
      <c r="AW45" s="2"/>
      <c r="AX45" s="2"/>
      <c r="AY45" s="2"/>
      <c r="AZ45" s="16"/>
      <c r="XDE45" t="e">
        <f>SUM(#REF!)</f>
        <v>#REF!</v>
      </c>
      <c r="XFD45" t="e">
        <f t="shared" si="1"/>
        <v>#REF!</v>
      </c>
    </row>
    <row r="46" spans="1:52 16333:16384" ht="12" customHeight="1">
      <c r="A46" s="2">
        <v>44</v>
      </c>
      <c r="B46" s="2" t="s">
        <v>73</v>
      </c>
      <c r="C46" s="2">
        <v>308290950</v>
      </c>
      <c r="D46" s="2" t="s">
        <v>68</v>
      </c>
      <c r="E46" s="2"/>
      <c r="F46" s="2"/>
      <c r="G46" s="2"/>
      <c r="H46" s="2"/>
      <c r="I46" s="22"/>
      <c r="J46" s="2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2"/>
      <c r="Z46" s="2"/>
      <c r="AA46" s="22"/>
      <c r="AB46" s="4"/>
      <c r="AC46" s="61"/>
      <c r="AD46" s="2"/>
      <c r="AE46" s="2"/>
      <c r="AF46" s="22"/>
      <c r="AG46" s="2"/>
      <c r="AH46" s="2"/>
      <c r="AI46" s="57"/>
      <c r="AJ46" s="57"/>
      <c r="AK46" s="57"/>
      <c r="AL46" s="2"/>
      <c r="AM46" s="52"/>
      <c r="AN46" s="2"/>
      <c r="AO46" s="2"/>
      <c r="AP46" s="2"/>
      <c r="AQ46" s="57"/>
      <c r="AR46" s="57"/>
      <c r="AS46" s="2"/>
      <c r="AT46" s="11"/>
      <c r="AU46" s="2"/>
      <c r="AV46" s="2"/>
      <c r="AW46" s="2"/>
      <c r="AX46" s="2"/>
      <c r="AY46" s="2"/>
      <c r="AZ46" s="16"/>
      <c r="XDE46" t="e">
        <f>SUM(#REF!)</f>
        <v>#REF!</v>
      </c>
      <c r="XFD46" t="e">
        <f t="shared" si="1"/>
        <v>#REF!</v>
      </c>
    </row>
    <row r="47" spans="1:52 16333:16384" ht="12" customHeight="1">
      <c r="A47" s="2">
        <v>45</v>
      </c>
      <c r="B47" s="2" t="s">
        <v>62</v>
      </c>
      <c r="C47" s="2">
        <v>331500000</v>
      </c>
      <c r="D47" s="2">
        <v>2</v>
      </c>
      <c r="E47" s="2"/>
      <c r="F47" s="2"/>
      <c r="G47" s="2"/>
      <c r="H47" s="2"/>
      <c r="I47" s="22"/>
      <c r="J47" s="2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2"/>
      <c r="Z47" s="2"/>
      <c r="AA47" s="22"/>
      <c r="AB47" s="4"/>
      <c r="AC47" s="61"/>
      <c r="AD47" s="2"/>
      <c r="AE47" s="2"/>
      <c r="AF47" s="22"/>
      <c r="AG47" s="2"/>
      <c r="AH47" s="2"/>
      <c r="AI47" s="57"/>
      <c r="AJ47" s="57"/>
      <c r="AK47" s="57"/>
      <c r="AL47" s="2">
        <v>331500000</v>
      </c>
      <c r="AM47" s="52"/>
      <c r="AN47" s="2"/>
      <c r="AO47" s="2"/>
      <c r="AP47" s="2"/>
      <c r="AQ47" s="57"/>
      <c r="AR47" s="57"/>
      <c r="AS47" s="2"/>
      <c r="AT47" s="11"/>
      <c r="AU47" s="2"/>
      <c r="AV47" s="2"/>
      <c r="AW47" s="2"/>
      <c r="AX47" s="2"/>
      <c r="AY47" s="2"/>
      <c r="AZ47" s="16"/>
      <c r="XDE47" t="e">
        <f>SUM(#REF!)</f>
        <v>#REF!</v>
      </c>
      <c r="XFD47" t="e">
        <f t="shared" si="1"/>
        <v>#REF!</v>
      </c>
    </row>
    <row r="48" spans="1:52 16333:16384" ht="12" customHeight="1">
      <c r="A48" s="2">
        <v>46</v>
      </c>
      <c r="B48" s="2" t="s">
        <v>74</v>
      </c>
      <c r="C48" s="2">
        <v>322257220</v>
      </c>
      <c r="D48" s="2" t="s">
        <v>68</v>
      </c>
      <c r="E48" s="2"/>
      <c r="F48" s="2"/>
      <c r="G48" s="2"/>
      <c r="H48" s="2"/>
      <c r="I48" s="22"/>
      <c r="J48" s="2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2"/>
      <c r="Z48" s="2"/>
      <c r="AA48" s="22"/>
      <c r="AB48" s="4"/>
      <c r="AC48" s="61"/>
      <c r="AD48" s="2"/>
      <c r="AE48" s="2"/>
      <c r="AF48" s="22"/>
      <c r="AG48" s="2"/>
      <c r="AH48" s="2"/>
      <c r="AI48" s="57"/>
      <c r="AJ48" s="57"/>
      <c r="AK48" s="57"/>
      <c r="AL48" s="2"/>
      <c r="AM48" s="52"/>
      <c r="AN48" s="2"/>
      <c r="AO48" s="2"/>
      <c r="AP48" s="2"/>
      <c r="AQ48" s="57"/>
      <c r="AR48" s="57"/>
      <c r="AS48" s="2"/>
      <c r="AT48" s="11"/>
      <c r="AU48" s="2"/>
      <c r="AV48" s="2"/>
      <c r="AW48" s="2"/>
      <c r="AX48" s="2"/>
      <c r="AY48" s="2"/>
      <c r="AZ48" s="16"/>
      <c r="XDE48" t="e">
        <f>SUM(#REF!)</f>
        <v>#REF!</v>
      </c>
      <c r="XFD48" t="e">
        <f t="shared" si="1"/>
        <v>#REF!</v>
      </c>
    </row>
    <row r="49" spans="1:52 16333:16384" ht="12" customHeight="1">
      <c r="A49" s="2">
        <v>47</v>
      </c>
      <c r="B49" s="2" t="s">
        <v>54</v>
      </c>
      <c r="C49" s="2">
        <v>120605760</v>
      </c>
      <c r="D49" s="2">
        <v>7</v>
      </c>
      <c r="E49" s="2"/>
      <c r="F49" s="2"/>
      <c r="G49" s="2"/>
      <c r="H49" s="2"/>
      <c r="I49" s="22"/>
      <c r="J49" s="2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2"/>
      <c r="Z49" s="2"/>
      <c r="AA49" s="22"/>
      <c r="AB49" s="4"/>
      <c r="AC49" s="61"/>
      <c r="AD49" s="2"/>
      <c r="AE49" s="2"/>
      <c r="AF49" s="22"/>
      <c r="AG49" s="2"/>
      <c r="AH49" s="2"/>
      <c r="AI49" s="57"/>
      <c r="AJ49" s="57"/>
      <c r="AK49" s="57"/>
      <c r="AL49" s="2"/>
      <c r="AM49" s="52"/>
      <c r="AN49" s="2"/>
      <c r="AO49" s="2"/>
      <c r="AP49" s="2"/>
      <c r="AQ49" s="57"/>
      <c r="AR49" s="57"/>
      <c r="AS49" s="2"/>
      <c r="AT49" s="11"/>
      <c r="AU49" s="2"/>
      <c r="AV49" s="2">
        <v>120605760</v>
      </c>
      <c r="AW49" s="2"/>
      <c r="AX49" s="2"/>
      <c r="AY49" s="2"/>
      <c r="AZ49" s="16"/>
      <c r="XDE49" t="e">
        <f>SUM(#REF!)</f>
        <v>#REF!</v>
      </c>
      <c r="XFD49" t="e">
        <f t="shared" si="1"/>
        <v>#REF!</v>
      </c>
    </row>
    <row r="50" spans="1:52 16333:16384" s="28" customFormat="1" ht="12" customHeight="1">
      <c r="A50" s="26">
        <v>48</v>
      </c>
      <c r="B50" s="26" t="s">
        <v>55</v>
      </c>
      <c r="C50" s="26">
        <v>202988860</v>
      </c>
      <c r="D50" s="26">
        <v>1</v>
      </c>
      <c r="E50" s="26"/>
      <c r="F50" s="26">
        <v>6614843424</v>
      </c>
      <c r="G50" s="26"/>
      <c r="H50" s="26"/>
      <c r="I50" s="26"/>
      <c r="J50" s="26"/>
      <c r="K50" s="26"/>
      <c r="L50" s="26"/>
      <c r="M50" s="26"/>
      <c r="N50" s="26"/>
      <c r="O50" s="26"/>
      <c r="P50" s="27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4"/>
      <c r="AC50" s="61"/>
      <c r="AD50" s="26"/>
      <c r="AE50" s="26"/>
      <c r="AF50" s="22"/>
      <c r="AG50" s="26"/>
      <c r="AH50" s="26"/>
      <c r="AI50" s="57"/>
      <c r="AJ50" s="57"/>
      <c r="AK50" s="57"/>
      <c r="AL50" s="26"/>
      <c r="AM50" s="52"/>
      <c r="AN50" s="26"/>
      <c r="AO50" s="26"/>
      <c r="AP50" s="26"/>
      <c r="AQ50" s="57"/>
      <c r="AR50" s="57"/>
      <c r="AS50" s="26"/>
      <c r="AT50" s="11"/>
      <c r="AU50" s="26"/>
      <c r="AV50" s="26"/>
      <c r="AW50" s="26"/>
      <c r="AX50" s="26"/>
      <c r="AY50" s="26"/>
      <c r="AZ50" s="27"/>
      <c r="XDE50" s="28" t="e">
        <f>SUM(#REF!)</f>
        <v>#REF!</v>
      </c>
      <c r="XFD50" s="28" t="e">
        <f t="shared" si="1"/>
        <v>#REF!</v>
      </c>
    </row>
    <row r="51" spans="1:52 16333:16384" ht="12" customHeight="1">
      <c r="A51" s="2">
        <v>49</v>
      </c>
      <c r="B51" s="2" t="s">
        <v>56</v>
      </c>
      <c r="C51" s="2">
        <v>132351510</v>
      </c>
      <c r="D51" s="2">
        <v>2</v>
      </c>
      <c r="E51" s="2"/>
      <c r="F51" s="2"/>
      <c r="G51" s="2"/>
      <c r="H51" s="2"/>
      <c r="I51" s="22"/>
      <c r="J51" s="2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2"/>
      <c r="Z51" s="2"/>
      <c r="AA51" s="22"/>
      <c r="AB51" s="4"/>
      <c r="AC51" s="61"/>
      <c r="AD51" s="2"/>
      <c r="AE51" s="2"/>
      <c r="AF51" s="22"/>
      <c r="AG51" s="2">
        <v>8269000</v>
      </c>
      <c r="AH51" s="2">
        <v>8000000</v>
      </c>
      <c r="AI51" s="57"/>
      <c r="AJ51" s="57">
        <v>7800000</v>
      </c>
      <c r="AK51" s="57">
        <v>23132000</v>
      </c>
      <c r="AL51" s="2"/>
      <c r="AM51" s="52"/>
      <c r="AN51" s="2"/>
      <c r="AO51" s="2">
        <v>46100000</v>
      </c>
      <c r="AP51" s="2"/>
      <c r="AQ51" s="57"/>
      <c r="AR51" s="57"/>
      <c r="AS51" s="2">
        <v>30090000</v>
      </c>
      <c r="AT51" s="11"/>
      <c r="AU51" s="2"/>
      <c r="AV51" s="2"/>
      <c r="AW51" s="2"/>
      <c r="AX51" s="2"/>
      <c r="AY51" s="2"/>
      <c r="AZ51" s="16"/>
      <c r="XDE51" t="e">
        <f>SUM(#REF!)</f>
        <v>#REF!</v>
      </c>
      <c r="XFD51" t="e">
        <f t="shared" si="1"/>
        <v>#REF!</v>
      </c>
    </row>
    <row r="52" spans="1:52 16333:16384" ht="12" customHeight="1">
      <c r="A52" s="2">
        <v>50</v>
      </c>
      <c r="B52" s="2" t="s">
        <v>57</v>
      </c>
      <c r="C52" s="2">
        <v>705000000</v>
      </c>
      <c r="D52" s="2">
        <v>1</v>
      </c>
      <c r="E52" s="2"/>
      <c r="F52" s="2"/>
      <c r="G52" s="2"/>
      <c r="H52" s="2"/>
      <c r="I52" s="22"/>
      <c r="J52" s="22"/>
      <c r="K52" s="2"/>
      <c r="L52" s="2"/>
      <c r="M52" s="2"/>
      <c r="N52" s="2"/>
      <c r="O52" s="2"/>
      <c r="P52" s="2"/>
      <c r="Q52" s="2"/>
      <c r="R52" s="2"/>
      <c r="S52" s="2">
        <v>705000000</v>
      </c>
      <c r="T52" s="2"/>
      <c r="U52" s="2"/>
      <c r="V52" s="2"/>
      <c r="W52" s="2"/>
      <c r="X52" s="2"/>
      <c r="Y52" s="22"/>
      <c r="Z52" s="2"/>
      <c r="AA52" s="22"/>
      <c r="AB52" s="4"/>
      <c r="AC52" s="61"/>
      <c r="AD52" s="2"/>
      <c r="AE52" s="2"/>
      <c r="AF52" s="22"/>
      <c r="AG52" s="2"/>
      <c r="AH52" s="2"/>
      <c r="AI52" s="57"/>
      <c r="AJ52" s="57"/>
      <c r="AK52" s="57"/>
      <c r="AL52" s="2"/>
      <c r="AM52" s="52"/>
      <c r="AN52" s="2"/>
      <c r="AO52" s="2"/>
      <c r="AP52" s="2"/>
      <c r="AQ52" s="57"/>
      <c r="AR52" s="57"/>
      <c r="AS52" s="2"/>
      <c r="AT52" s="11"/>
      <c r="AU52" s="2"/>
      <c r="AV52" s="2"/>
      <c r="AW52" s="2"/>
      <c r="AX52" s="2"/>
      <c r="AY52" s="2"/>
      <c r="AZ52" s="16"/>
      <c r="XDE52" t="e">
        <f>SUM(#REF!)</f>
        <v>#REF!</v>
      </c>
      <c r="XFD52" t="e">
        <f t="shared" si="1"/>
        <v>#REF!</v>
      </c>
    </row>
    <row r="53" spans="1:52 16333:16384" ht="12" customHeight="1">
      <c r="A53" s="2">
        <v>51</v>
      </c>
      <c r="B53" s="2" t="s">
        <v>58</v>
      </c>
      <c r="C53" s="2">
        <v>135000000</v>
      </c>
      <c r="D53" s="2">
        <v>1</v>
      </c>
      <c r="E53" s="2"/>
      <c r="F53" s="2"/>
      <c r="G53" s="2"/>
      <c r="H53" s="2"/>
      <c r="I53" s="22"/>
      <c r="J53" s="22"/>
      <c r="K53" s="2"/>
      <c r="L53" s="2"/>
      <c r="M53" s="2"/>
      <c r="N53" s="2"/>
      <c r="O53" s="2"/>
      <c r="P53" s="2"/>
      <c r="Q53" s="2"/>
      <c r="R53" s="2">
        <v>135000000</v>
      </c>
      <c r="S53" s="2"/>
      <c r="T53" s="2"/>
      <c r="U53" s="2"/>
      <c r="V53" s="2"/>
      <c r="W53" s="2"/>
      <c r="X53" s="2"/>
      <c r="Y53" s="22"/>
      <c r="Z53" s="2"/>
      <c r="AA53" s="22"/>
      <c r="AB53" s="4"/>
      <c r="AC53" s="61"/>
      <c r="AD53" s="2"/>
      <c r="AE53" s="2"/>
      <c r="AF53" s="22"/>
      <c r="AG53" s="2"/>
      <c r="AH53" s="2"/>
      <c r="AI53" s="57"/>
      <c r="AJ53" s="57"/>
      <c r="AK53" s="57"/>
      <c r="AL53" s="2"/>
      <c r="AM53" s="52"/>
      <c r="AN53" s="2"/>
      <c r="AO53" s="2"/>
      <c r="AP53" s="2"/>
      <c r="AQ53" s="57"/>
      <c r="AR53" s="57"/>
      <c r="AS53" s="2"/>
      <c r="AT53" s="11"/>
      <c r="AU53" s="2"/>
      <c r="AV53" s="2"/>
      <c r="AW53" s="2"/>
      <c r="AX53" s="2"/>
      <c r="AY53" s="2"/>
      <c r="AZ53" s="16"/>
      <c r="XDE53" t="e">
        <f>SUM(#REF!)</f>
        <v>#REF!</v>
      </c>
      <c r="XFD53" t="e">
        <f t="shared" si="1"/>
        <v>#REF!</v>
      </c>
    </row>
    <row r="54" spans="1:52 16333:16384" ht="12" customHeight="1">
      <c r="A54" s="2">
        <v>52</v>
      </c>
      <c r="B54" s="2" t="s">
        <v>59</v>
      </c>
      <c r="C54" s="2">
        <v>114729600</v>
      </c>
      <c r="D54" s="2">
        <v>8</v>
      </c>
      <c r="E54" s="2"/>
      <c r="F54" s="2"/>
      <c r="G54" s="2"/>
      <c r="H54" s="2"/>
      <c r="I54" s="22"/>
      <c r="J54" s="2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2"/>
      <c r="Z54" s="2"/>
      <c r="AA54" s="22"/>
      <c r="AB54" s="4"/>
      <c r="AC54" s="61"/>
      <c r="AD54" s="2"/>
      <c r="AE54" s="2"/>
      <c r="AF54" s="22"/>
      <c r="AG54" s="2"/>
      <c r="AH54" s="2"/>
      <c r="AI54" s="57"/>
      <c r="AJ54" s="57"/>
      <c r="AK54" s="57"/>
      <c r="AL54" s="2"/>
      <c r="AM54" s="52"/>
      <c r="AN54" s="2"/>
      <c r="AO54" s="2"/>
      <c r="AP54" s="2"/>
      <c r="AQ54" s="57"/>
      <c r="AR54" s="57"/>
      <c r="AS54" s="2"/>
      <c r="AT54" s="11"/>
      <c r="AU54" s="2"/>
      <c r="AV54" s="2"/>
      <c r="AW54" s="2"/>
      <c r="AX54" s="2"/>
      <c r="AY54" s="2">
        <v>114729600</v>
      </c>
      <c r="AZ54" s="16"/>
      <c r="XDE54" t="e">
        <f>SUM(#REF!)</f>
        <v>#REF!</v>
      </c>
      <c r="XFD54" t="e">
        <f t="shared" si="1"/>
        <v>#REF!</v>
      </c>
    </row>
    <row r="55" spans="1:52 16333:16384" ht="12" customHeight="1">
      <c r="A55" s="2">
        <v>53</v>
      </c>
      <c r="B55" s="2" t="s">
        <v>60</v>
      </c>
      <c r="C55" s="2">
        <v>1527962347</v>
      </c>
      <c r="D55" s="2">
        <v>2</v>
      </c>
      <c r="E55" s="2"/>
      <c r="F55" s="2"/>
      <c r="G55" s="2"/>
      <c r="H55" s="2"/>
      <c r="I55" s="22"/>
      <c r="J55" s="2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2"/>
      <c r="Z55" s="2"/>
      <c r="AA55" s="22"/>
      <c r="AB55" s="4"/>
      <c r="AC55" s="61"/>
      <c r="AD55" s="2"/>
      <c r="AE55" s="2"/>
      <c r="AF55" s="22">
        <v>1527962347</v>
      </c>
      <c r="AG55" s="2"/>
      <c r="AH55" s="2"/>
      <c r="AI55" s="57"/>
      <c r="AJ55" s="57"/>
      <c r="AK55" s="57"/>
      <c r="AL55" s="2"/>
      <c r="AM55" s="52"/>
      <c r="AN55" s="2"/>
      <c r="AO55" s="2"/>
      <c r="AP55" s="2"/>
      <c r="AQ55" s="57"/>
      <c r="AR55" s="57"/>
      <c r="AS55" s="2"/>
      <c r="AT55" s="11"/>
      <c r="AU55" s="2"/>
      <c r="AV55" s="2"/>
      <c r="AW55" s="2"/>
      <c r="AX55" s="2"/>
      <c r="AY55" s="2"/>
      <c r="AZ55" s="16"/>
      <c r="XDE55" t="e">
        <f>SUM(#REF!)</f>
        <v>#REF!</v>
      </c>
      <c r="XFD55" t="e">
        <f t="shared" si="1"/>
        <v>#REF!</v>
      </c>
    </row>
    <row r="56" spans="1:52 16333:16384" s="28" customFormat="1" ht="12" customHeight="1">
      <c r="A56" s="26">
        <v>54</v>
      </c>
      <c r="B56" s="26" t="s">
        <v>61</v>
      </c>
      <c r="C56" s="26">
        <v>1068718082</v>
      </c>
      <c r="D56" s="26">
        <v>1</v>
      </c>
      <c r="E56" s="26">
        <v>2941140204</v>
      </c>
      <c r="F56" s="26"/>
      <c r="G56" s="26"/>
      <c r="H56" s="26"/>
      <c r="I56" s="26"/>
      <c r="J56" s="26"/>
      <c r="K56" s="26">
        <v>14728450</v>
      </c>
      <c r="L56" s="26">
        <v>570063450</v>
      </c>
      <c r="M56" s="26">
        <v>1955509128</v>
      </c>
      <c r="N56" s="26"/>
      <c r="O56" s="26"/>
      <c r="P56" s="27"/>
      <c r="Q56" s="26">
        <v>3880078</v>
      </c>
      <c r="R56" s="26"/>
      <c r="S56" s="26">
        <v>33320100</v>
      </c>
      <c r="T56" s="26"/>
      <c r="U56" s="26">
        <v>176468283</v>
      </c>
      <c r="V56" s="26">
        <v>206657055</v>
      </c>
      <c r="W56" s="26"/>
      <c r="X56" s="26"/>
      <c r="Y56" s="26">
        <v>74373054</v>
      </c>
      <c r="Z56" s="26"/>
      <c r="AA56" s="26">
        <v>920656045</v>
      </c>
      <c r="AB56" s="4">
        <v>15215833</v>
      </c>
      <c r="AC56" s="61"/>
      <c r="AD56" s="26"/>
      <c r="AE56" s="26"/>
      <c r="AF56" s="22"/>
      <c r="AG56" s="26"/>
      <c r="AH56" s="26"/>
      <c r="AI56" s="57"/>
      <c r="AJ56" s="57"/>
      <c r="AK56" s="57"/>
      <c r="AL56" s="26"/>
      <c r="AM56" s="52"/>
      <c r="AN56" s="26"/>
      <c r="AO56" s="26"/>
      <c r="AP56" s="26"/>
      <c r="AQ56" s="57"/>
      <c r="AR56" s="57"/>
      <c r="AS56" s="26"/>
      <c r="AT56" s="11"/>
      <c r="AU56" s="26"/>
      <c r="AV56" s="26"/>
      <c r="AW56" s="26">
        <v>929986890</v>
      </c>
      <c r="AX56" s="26"/>
      <c r="AY56" s="26"/>
      <c r="AZ56" s="27"/>
      <c r="XDE56" s="28" t="e">
        <f>SUM(#REF!)</f>
        <v>#REF!</v>
      </c>
      <c r="XFD56" s="28" t="e">
        <f t="shared" si="1"/>
        <v>#REF!</v>
      </c>
    </row>
    <row r="57" spans="1:52 16333:16384" ht="12" customHeight="1">
      <c r="A57" s="2">
        <v>55</v>
      </c>
      <c r="B57" s="2" t="s">
        <v>63</v>
      </c>
      <c r="C57" s="2">
        <v>66300000</v>
      </c>
      <c r="D57" s="2">
        <v>2</v>
      </c>
      <c r="E57" s="2"/>
      <c r="F57" s="2"/>
      <c r="G57" s="2"/>
      <c r="H57" s="2"/>
      <c r="I57" s="22"/>
      <c r="J57" s="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2"/>
      <c r="Z57" s="2"/>
      <c r="AA57" s="22"/>
      <c r="AB57" s="4"/>
      <c r="AC57" s="61"/>
      <c r="AD57" s="2"/>
      <c r="AE57" s="2"/>
      <c r="AF57" s="22"/>
      <c r="AG57" s="2"/>
      <c r="AH57" s="2"/>
      <c r="AI57" s="57"/>
      <c r="AJ57" s="57"/>
      <c r="AK57" s="57"/>
      <c r="AL57" s="2">
        <v>66300000</v>
      </c>
      <c r="AM57" s="52"/>
      <c r="AN57" s="2"/>
      <c r="AO57" s="2"/>
      <c r="AP57" s="2"/>
      <c r="AQ57" s="57"/>
      <c r="AR57" s="57"/>
      <c r="AS57" s="2"/>
      <c r="AT57" s="11"/>
      <c r="AU57" s="2"/>
      <c r="AV57" s="2"/>
      <c r="AW57" s="2"/>
      <c r="AX57" s="2"/>
      <c r="AY57" s="2"/>
      <c r="AZ57" s="16"/>
      <c r="XDE57" t="e">
        <f>SUM(#REF!)</f>
        <v>#REF!</v>
      </c>
      <c r="XFD57" t="e">
        <f t="shared" si="1"/>
        <v>#REF!</v>
      </c>
    </row>
    <row r="58" spans="1:52 16333:16384" ht="12" customHeight="1">
      <c r="A58" s="2">
        <v>56</v>
      </c>
      <c r="B58" s="2" t="s">
        <v>99</v>
      </c>
      <c r="C58" s="2">
        <v>25000000</v>
      </c>
      <c r="D58" s="2">
        <v>2</v>
      </c>
      <c r="E58" s="2"/>
      <c r="F58" s="2"/>
      <c r="G58" s="2"/>
      <c r="H58" s="2"/>
      <c r="I58" s="22"/>
      <c r="J58" s="2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2"/>
      <c r="Z58" s="2"/>
      <c r="AA58" s="22"/>
      <c r="AB58" s="4"/>
      <c r="AC58" s="61"/>
      <c r="AD58" s="2"/>
      <c r="AE58" s="2"/>
      <c r="AF58" s="22"/>
      <c r="AG58" s="2"/>
      <c r="AH58" s="2"/>
      <c r="AI58" s="57"/>
      <c r="AJ58" s="57">
        <v>25000000</v>
      </c>
      <c r="AK58" s="57"/>
      <c r="AL58" s="2"/>
      <c r="AM58" s="52"/>
      <c r="AN58" s="2"/>
      <c r="AO58" s="2"/>
      <c r="AP58" s="2"/>
      <c r="AQ58" s="57"/>
      <c r="AR58" s="57"/>
      <c r="AS58" s="2"/>
      <c r="AT58" s="11"/>
      <c r="AU58" s="2"/>
      <c r="AV58" s="2"/>
      <c r="AW58" s="2"/>
      <c r="AX58" s="2"/>
      <c r="AY58" s="2"/>
      <c r="AZ58" s="16"/>
      <c r="XDE58" t="e">
        <f>SUM(#REF!)</f>
        <v>#REF!</v>
      </c>
      <c r="XFD58" t="e">
        <f t="shared" si="1"/>
        <v>#REF!</v>
      </c>
    </row>
    <row r="59" spans="1:52 16333:16384" ht="12" customHeight="1">
      <c r="A59" s="2">
        <v>57</v>
      </c>
      <c r="B59" s="2" t="s">
        <v>126</v>
      </c>
      <c r="C59" s="2">
        <v>7000000</v>
      </c>
      <c r="D59" s="2">
        <v>2</v>
      </c>
      <c r="E59" s="2"/>
      <c r="F59" s="2"/>
      <c r="G59" s="2"/>
      <c r="H59" s="2"/>
      <c r="I59" s="22"/>
      <c r="J59" s="2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2"/>
      <c r="Z59" s="2"/>
      <c r="AA59" s="22"/>
      <c r="AB59" s="4"/>
      <c r="AC59" s="61"/>
      <c r="AD59" s="2"/>
      <c r="AE59" s="2"/>
      <c r="AF59" s="22"/>
      <c r="AG59" s="2"/>
      <c r="AH59" s="2"/>
      <c r="AI59" s="57"/>
      <c r="AJ59" s="57">
        <v>7000000</v>
      </c>
      <c r="AK59" s="57"/>
      <c r="AL59" s="2"/>
      <c r="AM59" s="52"/>
      <c r="AN59" s="2"/>
      <c r="AO59" s="2"/>
      <c r="AP59" s="2"/>
      <c r="AQ59" s="57"/>
      <c r="AR59" s="57"/>
      <c r="AS59" s="2"/>
      <c r="AT59" s="11"/>
      <c r="AU59" s="2"/>
      <c r="AV59" s="2"/>
      <c r="AW59" s="2"/>
      <c r="AX59" s="2"/>
      <c r="AY59" s="2"/>
      <c r="AZ59" s="16"/>
      <c r="XDE59" t="e">
        <f>SUM(#REF!)</f>
        <v>#REF!</v>
      </c>
      <c r="XFD59" t="e">
        <f t="shared" si="1"/>
        <v>#REF!</v>
      </c>
    </row>
    <row r="60" spans="1:52 16333:16384" ht="12" customHeight="1">
      <c r="A60" s="2">
        <v>58</v>
      </c>
      <c r="B60" s="2" t="s">
        <v>78</v>
      </c>
      <c r="C60" s="2">
        <v>198000000</v>
      </c>
      <c r="D60" s="2" t="s">
        <v>68</v>
      </c>
      <c r="E60" s="2"/>
      <c r="F60" s="2"/>
      <c r="G60" s="2"/>
      <c r="H60" s="2"/>
      <c r="I60" s="22"/>
      <c r="J60" s="2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2"/>
      <c r="Z60" s="2"/>
      <c r="AA60" s="22"/>
      <c r="AB60" s="4"/>
      <c r="AC60" s="61"/>
      <c r="AD60" s="2"/>
      <c r="AE60" s="2"/>
      <c r="AF60" s="22"/>
      <c r="AG60" s="2"/>
      <c r="AH60" s="2"/>
      <c r="AI60" s="57"/>
      <c r="AJ60" s="57"/>
      <c r="AK60" s="57"/>
      <c r="AL60" s="2"/>
      <c r="AM60" s="52"/>
      <c r="AN60" s="2"/>
      <c r="AO60" s="2"/>
      <c r="AP60" s="2"/>
      <c r="AQ60" s="57"/>
      <c r="AR60" s="57"/>
      <c r="AS60" s="2"/>
      <c r="AT60" s="11"/>
      <c r="AU60" s="2"/>
      <c r="AV60" s="2"/>
      <c r="AW60" s="2"/>
      <c r="AX60" s="2"/>
      <c r="AY60" s="2"/>
      <c r="AZ60" s="16"/>
      <c r="XDE60" t="e">
        <f>SUM(#REF!)</f>
        <v>#REF!</v>
      </c>
      <c r="XFD60" t="e">
        <f t="shared" si="1"/>
        <v>#REF!</v>
      </c>
    </row>
    <row r="61" spans="1:52 16333:16384" ht="12" customHeight="1">
      <c r="A61" s="2">
        <v>59</v>
      </c>
      <c r="B61" s="2" t="s">
        <v>79</v>
      </c>
      <c r="C61" s="2">
        <v>74847000</v>
      </c>
      <c r="D61" s="2">
        <v>2</v>
      </c>
      <c r="E61" s="2"/>
      <c r="F61" s="2"/>
      <c r="G61" s="2"/>
      <c r="H61" s="2"/>
      <c r="I61" s="22"/>
      <c r="J61" s="2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2"/>
      <c r="Z61" s="2"/>
      <c r="AA61" s="22"/>
      <c r="AB61" s="4"/>
      <c r="AC61" s="61"/>
      <c r="AD61" s="2"/>
      <c r="AE61" s="2"/>
      <c r="AF61" s="22"/>
      <c r="AG61" s="2">
        <v>7450000</v>
      </c>
      <c r="AH61" s="2">
        <v>2640000</v>
      </c>
      <c r="AI61" s="57"/>
      <c r="AJ61" s="57"/>
      <c r="AK61" s="57">
        <v>5320000</v>
      </c>
      <c r="AL61" s="2"/>
      <c r="AM61" s="52">
        <v>2200000</v>
      </c>
      <c r="AN61" s="2"/>
      <c r="AO61" s="2"/>
      <c r="AP61" s="2">
        <v>34889000</v>
      </c>
      <c r="AQ61" s="57"/>
      <c r="AR61" s="57"/>
      <c r="AS61" s="2">
        <v>5848000</v>
      </c>
      <c r="AT61" s="11">
        <v>15450000</v>
      </c>
      <c r="AU61" s="2"/>
      <c r="AV61" s="2"/>
      <c r="AW61" s="2"/>
      <c r="AX61" s="2"/>
      <c r="AY61" s="2"/>
      <c r="AZ61" s="16"/>
      <c r="XDE61" t="e">
        <f>SUM(#REF!)</f>
        <v>#REF!</v>
      </c>
      <c r="XFD61" t="e">
        <f t="shared" si="1"/>
        <v>#REF!</v>
      </c>
    </row>
    <row r="62" spans="1:52 16333:16384" ht="12" customHeight="1">
      <c r="A62" s="2">
        <v>60</v>
      </c>
      <c r="B62" s="2" t="s">
        <v>80</v>
      </c>
      <c r="C62" s="2">
        <v>47000000</v>
      </c>
      <c r="D62" s="2">
        <v>2</v>
      </c>
      <c r="E62" s="2"/>
      <c r="F62" s="2"/>
      <c r="G62" s="2"/>
      <c r="H62" s="2"/>
      <c r="I62" s="22"/>
      <c r="J62" s="2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2"/>
      <c r="Z62" s="2"/>
      <c r="AA62" s="22"/>
      <c r="AB62" s="4"/>
      <c r="AC62" s="61"/>
      <c r="AD62" s="2"/>
      <c r="AE62" s="2"/>
      <c r="AF62" s="22"/>
      <c r="AG62" s="2"/>
      <c r="AH62" s="2"/>
      <c r="AI62" s="57"/>
      <c r="AJ62" s="57"/>
      <c r="AK62" s="57">
        <v>40200000</v>
      </c>
      <c r="AL62" s="2"/>
      <c r="AM62" s="52"/>
      <c r="AN62" s="2"/>
      <c r="AO62" s="2"/>
      <c r="AP62" s="2"/>
      <c r="AQ62" s="57"/>
      <c r="AR62" s="57"/>
      <c r="AS62" s="2">
        <v>6800000</v>
      </c>
      <c r="AT62" s="11"/>
      <c r="AU62" s="2"/>
      <c r="AV62" s="2"/>
      <c r="AW62" s="2"/>
      <c r="AX62" s="2"/>
      <c r="AY62" s="2"/>
      <c r="AZ62" s="16"/>
      <c r="XDE62" t="e">
        <f>SUM(#REF!)</f>
        <v>#REF!</v>
      </c>
      <c r="XFD62" t="e">
        <f t="shared" si="1"/>
        <v>#REF!</v>
      </c>
    </row>
    <row r="63" spans="1:52 16333:16384" ht="12" customHeight="1">
      <c r="A63" s="2">
        <v>61</v>
      </c>
      <c r="B63" s="2" t="s">
        <v>81</v>
      </c>
      <c r="C63" s="2">
        <v>16000000</v>
      </c>
      <c r="D63" s="2">
        <v>2</v>
      </c>
      <c r="E63" s="2"/>
      <c r="F63" s="2"/>
      <c r="G63" s="2"/>
      <c r="H63" s="2"/>
      <c r="I63" s="22"/>
      <c r="J63" s="2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2"/>
      <c r="Z63" s="2"/>
      <c r="AA63" s="22"/>
      <c r="AB63" s="4"/>
      <c r="AC63" s="61"/>
      <c r="AD63" s="2"/>
      <c r="AE63" s="2"/>
      <c r="AF63" s="22"/>
      <c r="AG63" s="2"/>
      <c r="AH63" s="2"/>
      <c r="AI63" s="57"/>
      <c r="AJ63" s="57"/>
      <c r="AK63" s="57"/>
      <c r="AL63" s="2"/>
      <c r="AM63" s="52"/>
      <c r="AN63" s="2"/>
      <c r="AO63" s="2"/>
      <c r="AP63" s="2"/>
      <c r="AQ63" s="57"/>
      <c r="AR63" s="57"/>
      <c r="AS63" s="2"/>
      <c r="AT63" s="11"/>
      <c r="AU63" s="2"/>
      <c r="AV63" s="2"/>
      <c r="AW63" s="2"/>
      <c r="AX63" s="2"/>
      <c r="AY63" s="2"/>
      <c r="AZ63" s="16"/>
      <c r="XDE63" t="e">
        <f>SUM(#REF!)</f>
        <v>#REF!</v>
      </c>
      <c r="XFD63" t="e">
        <f t="shared" si="1"/>
        <v>#REF!</v>
      </c>
    </row>
    <row r="64" spans="1:52 16333:16384" ht="12" customHeight="1">
      <c r="A64" s="2">
        <v>62</v>
      </c>
      <c r="B64" s="2" t="s">
        <v>83</v>
      </c>
      <c r="C64" s="2">
        <v>51325000</v>
      </c>
      <c r="D64" s="2">
        <v>2</v>
      </c>
      <c r="E64" s="2"/>
      <c r="F64" s="2"/>
      <c r="G64" s="2"/>
      <c r="H64" s="2"/>
      <c r="I64" s="22"/>
      <c r="J64" s="2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2"/>
      <c r="Z64" s="2"/>
      <c r="AA64" s="22"/>
      <c r="AB64" s="4"/>
      <c r="AC64" s="61"/>
      <c r="AD64" s="2"/>
      <c r="AE64" s="2"/>
      <c r="AF64" s="22"/>
      <c r="AG64" s="2">
        <v>1905000</v>
      </c>
      <c r="AH64" s="2">
        <v>9337000</v>
      </c>
      <c r="AI64" s="57"/>
      <c r="AJ64" s="57"/>
      <c r="AK64" s="57">
        <v>5300000</v>
      </c>
      <c r="AL64" s="2"/>
      <c r="AM64" s="52"/>
      <c r="AN64" s="2"/>
      <c r="AO64" s="2">
        <v>4226000</v>
      </c>
      <c r="AP64" s="2">
        <v>4157000</v>
      </c>
      <c r="AQ64" s="57"/>
      <c r="AR64" s="57">
        <v>800000</v>
      </c>
      <c r="AS64" s="2">
        <v>4300000</v>
      </c>
      <c r="AT64" s="11">
        <v>21300000</v>
      </c>
      <c r="AU64" s="2"/>
      <c r="AV64" s="2"/>
      <c r="AW64" s="2"/>
      <c r="AX64" s="2"/>
      <c r="AY64" s="2"/>
      <c r="AZ64" s="16"/>
      <c r="XDE64" t="e">
        <f>SUM(#REF!)</f>
        <v>#REF!</v>
      </c>
      <c r="XFD64" t="e">
        <f t="shared" si="1"/>
        <v>#REF!</v>
      </c>
    </row>
    <row r="65" spans="1:52 16333:16384" ht="12" customHeight="1">
      <c r="A65" s="2">
        <v>63</v>
      </c>
      <c r="B65" s="2" t="s">
        <v>82</v>
      </c>
      <c r="C65" s="2">
        <v>30458330</v>
      </c>
      <c r="D65" s="2">
        <v>2</v>
      </c>
      <c r="E65" s="2"/>
      <c r="F65" s="2"/>
      <c r="G65" s="2"/>
      <c r="H65" s="2"/>
      <c r="I65" s="22"/>
      <c r="J65" s="2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2"/>
      <c r="Z65" s="2"/>
      <c r="AA65" s="22"/>
      <c r="AB65" s="4"/>
      <c r="AC65" s="61"/>
      <c r="AD65" s="2"/>
      <c r="AE65" s="2"/>
      <c r="AF65" s="22"/>
      <c r="AG65" s="2">
        <v>1974000</v>
      </c>
      <c r="AH65" s="2"/>
      <c r="AI65" s="57">
        <v>4000000</v>
      </c>
      <c r="AJ65" s="57"/>
      <c r="AK65" s="57">
        <v>10814330</v>
      </c>
      <c r="AL65" s="2"/>
      <c r="AM65" s="52">
        <v>16000000</v>
      </c>
      <c r="AN65" s="2"/>
      <c r="AO65" s="2"/>
      <c r="AP65" s="2"/>
      <c r="AQ65" s="57"/>
      <c r="AR65" s="57"/>
      <c r="AS65" s="2"/>
      <c r="AT65" s="11">
        <v>11070000</v>
      </c>
      <c r="AU65" s="2"/>
      <c r="AV65" s="2"/>
      <c r="AW65" s="2"/>
      <c r="AX65" s="2"/>
      <c r="AY65" s="2"/>
      <c r="AZ65" s="16"/>
      <c r="XDE65" t="e">
        <f>SUM(#REF!)</f>
        <v>#REF!</v>
      </c>
      <c r="XFD65" t="e">
        <f t="shared" si="1"/>
        <v>#REF!</v>
      </c>
    </row>
    <row r="66" spans="1:52 16333:16384" ht="12" customHeight="1">
      <c r="A66" s="2">
        <v>64</v>
      </c>
      <c r="B66" s="2" t="s">
        <v>84</v>
      </c>
      <c r="C66" s="2">
        <v>49847000</v>
      </c>
      <c r="D66" s="2">
        <v>2</v>
      </c>
      <c r="E66" s="2"/>
      <c r="F66" s="2"/>
      <c r="G66" s="2"/>
      <c r="H66" s="2"/>
      <c r="I66" s="22"/>
      <c r="J66" s="2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2"/>
      <c r="Z66" s="2"/>
      <c r="AA66" s="22"/>
      <c r="AB66" s="4"/>
      <c r="AC66" s="61"/>
      <c r="AD66" s="2"/>
      <c r="AE66" s="2"/>
      <c r="AF66" s="22"/>
      <c r="AG66" s="2">
        <v>9852000</v>
      </c>
      <c r="AH66" s="2"/>
      <c r="AI66" s="57"/>
      <c r="AJ66" s="57"/>
      <c r="AK66" s="57">
        <v>27875000</v>
      </c>
      <c r="AL66" s="2"/>
      <c r="AM66" s="52">
        <v>10210000</v>
      </c>
      <c r="AN66" s="2"/>
      <c r="AO66" s="2"/>
      <c r="AP66" s="2"/>
      <c r="AQ66" s="57"/>
      <c r="AR66" s="57"/>
      <c r="AS66" s="2">
        <v>1910000</v>
      </c>
      <c r="AT66" s="11"/>
      <c r="AU66" s="2"/>
      <c r="AV66" s="2"/>
      <c r="AW66" s="2"/>
      <c r="AX66" s="2"/>
      <c r="AY66" s="2"/>
      <c r="AZ66" s="16"/>
      <c r="XDE66" t="e">
        <f>SUM(#REF!)</f>
        <v>#REF!</v>
      </c>
      <c r="XFD66" t="e">
        <f t="shared" si="1"/>
        <v>#REF!</v>
      </c>
    </row>
    <row r="67" spans="1:52 16333:16384" ht="12" customHeight="1">
      <c r="A67" s="2">
        <v>65</v>
      </c>
      <c r="B67" s="2" t="s">
        <v>85</v>
      </c>
      <c r="C67" s="2">
        <v>202000000</v>
      </c>
      <c r="D67" s="2">
        <v>1</v>
      </c>
      <c r="E67" s="2"/>
      <c r="F67" s="2"/>
      <c r="G67" s="2"/>
      <c r="H67" s="2"/>
      <c r="I67" s="22"/>
      <c r="J67" s="22">
        <v>202000000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2"/>
      <c r="Z67" s="2"/>
      <c r="AA67" s="22"/>
      <c r="AB67" s="4"/>
      <c r="AC67" s="61"/>
      <c r="AD67" s="2"/>
      <c r="AE67" s="2"/>
      <c r="AF67" s="22"/>
      <c r="AG67" s="2"/>
      <c r="AH67" s="2"/>
      <c r="AI67" s="57"/>
      <c r="AJ67" s="57"/>
      <c r="AK67" s="57"/>
      <c r="AL67" s="2"/>
      <c r="AM67" s="52"/>
      <c r="AN67" s="2"/>
      <c r="AO67" s="2"/>
      <c r="AP67" s="2"/>
      <c r="AQ67" s="57"/>
      <c r="AR67" s="57"/>
      <c r="AS67" s="2"/>
      <c r="AT67" s="11"/>
      <c r="AU67" s="2"/>
      <c r="AV67" s="2"/>
      <c r="AW67" s="2"/>
      <c r="AX67" s="2"/>
      <c r="AY67" s="2"/>
      <c r="AZ67" s="16"/>
      <c r="XDE67" t="e">
        <f>SUM(#REF!)</f>
        <v>#REF!</v>
      </c>
      <c r="XFD67" t="e">
        <f t="shared" ref="XFD67:XFD98" si="2">SUM(A67:XFC67)</f>
        <v>#REF!</v>
      </c>
    </row>
    <row r="68" spans="1:52 16333:16384" ht="12" customHeight="1">
      <c r="A68" s="2">
        <v>66</v>
      </c>
      <c r="B68" s="2" t="s">
        <v>86</v>
      </c>
      <c r="C68" s="2">
        <v>1194000000</v>
      </c>
      <c r="D68" s="2">
        <v>1</v>
      </c>
      <c r="E68" s="2"/>
      <c r="F68" s="2"/>
      <c r="G68" s="2"/>
      <c r="H68" s="2"/>
      <c r="I68" s="22">
        <v>1194000000</v>
      </c>
      <c r="J68" s="2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2"/>
      <c r="Z68" s="2"/>
      <c r="AA68" s="22"/>
      <c r="AB68" s="4"/>
      <c r="AC68" s="61"/>
      <c r="AD68" s="2"/>
      <c r="AE68" s="2"/>
      <c r="AF68" s="22"/>
      <c r="AG68" s="2"/>
      <c r="AH68" s="2"/>
      <c r="AI68" s="57"/>
      <c r="AJ68" s="57"/>
      <c r="AK68" s="57"/>
      <c r="AL68" s="2"/>
      <c r="AM68" s="52"/>
      <c r="AN68" s="2"/>
      <c r="AO68" s="2"/>
      <c r="AP68" s="2"/>
      <c r="AQ68" s="57"/>
      <c r="AR68" s="57"/>
      <c r="AS68" s="2"/>
      <c r="AT68" s="11"/>
      <c r="AU68" s="2"/>
      <c r="AV68" s="2"/>
      <c r="AW68" s="2"/>
      <c r="AX68" s="2"/>
      <c r="AY68" s="2"/>
      <c r="AZ68" s="16"/>
      <c r="XDE68" t="e">
        <f>SUM(#REF!)</f>
        <v>#REF!</v>
      </c>
      <c r="XFD68" t="e">
        <f t="shared" si="2"/>
        <v>#REF!</v>
      </c>
    </row>
    <row r="69" spans="1:52 16333:16384" ht="12" customHeight="1">
      <c r="A69" s="2">
        <v>67</v>
      </c>
      <c r="B69" s="2" t="s">
        <v>87</v>
      </c>
      <c r="C69" s="2">
        <v>1518488874</v>
      </c>
      <c r="D69" s="2">
        <v>1</v>
      </c>
      <c r="E69" s="2"/>
      <c r="F69" s="2"/>
      <c r="G69" s="2"/>
      <c r="H69" s="2"/>
      <c r="I69" s="22">
        <v>1518488874</v>
      </c>
      <c r="J69" s="2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2"/>
      <c r="Z69" s="2"/>
      <c r="AA69" s="22"/>
      <c r="AB69" s="4"/>
      <c r="AC69" s="61"/>
      <c r="AD69" s="2"/>
      <c r="AE69" s="2"/>
      <c r="AF69" s="22"/>
      <c r="AG69" s="2"/>
      <c r="AH69" s="2"/>
      <c r="AI69" s="57"/>
      <c r="AJ69" s="57"/>
      <c r="AK69" s="57"/>
      <c r="AL69" s="2"/>
      <c r="AM69" s="52"/>
      <c r="AN69" s="2"/>
      <c r="AO69" s="2"/>
      <c r="AP69" s="2"/>
      <c r="AQ69" s="57"/>
      <c r="AR69" s="57"/>
      <c r="AS69" s="2"/>
      <c r="AT69" s="11"/>
      <c r="AU69" s="2"/>
      <c r="AV69" s="2"/>
      <c r="AW69" s="2"/>
      <c r="AX69" s="2"/>
      <c r="AY69" s="2"/>
      <c r="AZ69" s="16"/>
      <c r="XDE69" t="e">
        <f>SUM(#REF!)</f>
        <v>#REF!</v>
      </c>
      <c r="XFD69" t="e">
        <f t="shared" si="2"/>
        <v>#REF!</v>
      </c>
    </row>
    <row r="70" spans="1:52 16333:16384" s="1" customFormat="1" ht="12" customHeight="1">
      <c r="A70" s="22">
        <v>68</v>
      </c>
      <c r="B70" s="22" t="s">
        <v>134</v>
      </c>
      <c r="C70" s="22">
        <v>226360195</v>
      </c>
      <c r="D70" s="22">
        <v>1</v>
      </c>
      <c r="E70" s="22"/>
      <c r="F70" s="22"/>
      <c r="G70" s="22"/>
      <c r="H70" s="22"/>
      <c r="I70" s="22"/>
      <c r="J70" s="22">
        <v>226360195</v>
      </c>
      <c r="K70" s="22"/>
      <c r="L70" s="22"/>
      <c r="M70" s="22"/>
      <c r="N70" s="22"/>
      <c r="O70" s="22"/>
      <c r="P70" s="21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4"/>
      <c r="AC70" s="61"/>
      <c r="AD70" s="22"/>
      <c r="AE70" s="22"/>
      <c r="AF70" s="22"/>
      <c r="AG70" s="22"/>
      <c r="AH70" s="22"/>
      <c r="AI70" s="57"/>
      <c r="AJ70" s="57"/>
      <c r="AK70" s="57"/>
      <c r="AL70" s="22"/>
      <c r="AM70" s="52"/>
      <c r="AN70" s="22"/>
      <c r="AO70" s="22"/>
      <c r="AP70" s="22"/>
      <c r="AQ70" s="57"/>
      <c r="AR70" s="57"/>
      <c r="AS70" s="22"/>
      <c r="AT70" s="11"/>
      <c r="AU70" s="22"/>
      <c r="AV70" s="22"/>
      <c r="AW70" s="22"/>
      <c r="AX70" s="22"/>
      <c r="AY70" s="22"/>
      <c r="AZ70" s="21"/>
      <c r="XDE70" s="1" t="e">
        <f>SUM(#REF!)</f>
        <v>#REF!</v>
      </c>
      <c r="XFD70" s="1" t="e">
        <f t="shared" si="2"/>
        <v>#REF!</v>
      </c>
    </row>
    <row r="71" spans="1:52 16333:16384" ht="12" customHeight="1">
      <c r="A71" s="2">
        <v>69</v>
      </c>
      <c r="B71" s="2" t="s">
        <v>88</v>
      </c>
      <c r="C71" s="2"/>
      <c r="D71" s="2">
        <v>2</v>
      </c>
      <c r="E71" s="2"/>
      <c r="F71" s="2"/>
      <c r="G71" s="2"/>
      <c r="H71" s="2"/>
      <c r="I71" s="22"/>
      <c r="J71" s="2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2"/>
      <c r="Z71" s="2"/>
      <c r="AA71" s="22"/>
      <c r="AB71" s="4"/>
      <c r="AC71" s="61">
        <v>2309040</v>
      </c>
      <c r="AD71" s="2"/>
      <c r="AE71" s="2"/>
      <c r="AF71" s="22"/>
      <c r="AG71" s="2">
        <v>6218000</v>
      </c>
      <c r="AH71" s="2"/>
      <c r="AI71" s="57">
        <v>3000000</v>
      </c>
      <c r="AJ71" s="57">
        <v>19000000</v>
      </c>
      <c r="AK71" s="57">
        <v>34264250</v>
      </c>
      <c r="AL71" s="2"/>
      <c r="AM71" s="52"/>
      <c r="AN71" s="2"/>
      <c r="AO71" s="2">
        <v>35621000</v>
      </c>
      <c r="AP71" s="2"/>
      <c r="AQ71" s="57"/>
      <c r="AR71" s="57"/>
      <c r="AS71" s="2"/>
      <c r="AT71" s="11">
        <v>12750000</v>
      </c>
      <c r="AU71" s="2"/>
      <c r="AV71" s="2"/>
      <c r="AW71" s="2"/>
      <c r="AX71" s="2"/>
      <c r="AY71" s="2"/>
      <c r="AZ71" s="16"/>
      <c r="XDE71" t="e">
        <f>SUM(#REF!)</f>
        <v>#REF!</v>
      </c>
      <c r="XFD71" t="e">
        <f t="shared" si="2"/>
        <v>#REF!</v>
      </c>
    </row>
    <row r="72" spans="1:52 16333:16384" ht="12" customHeight="1">
      <c r="A72" s="2">
        <v>70</v>
      </c>
      <c r="B72" s="2" t="s">
        <v>89</v>
      </c>
      <c r="C72" s="2">
        <v>195840338</v>
      </c>
      <c r="D72" s="2">
        <v>1</v>
      </c>
      <c r="E72" s="2"/>
      <c r="F72" s="2"/>
      <c r="G72" s="2"/>
      <c r="H72" s="2"/>
      <c r="I72" s="22"/>
      <c r="J72" s="22">
        <v>195840338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2"/>
      <c r="Z72" s="2"/>
      <c r="AA72" s="22"/>
      <c r="AB72" s="4"/>
      <c r="AC72" s="61"/>
      <c r="AD72" s="2"/>
      <c r="AE72" s="2"/>
      <c r="AF72" s="22"/>
      <c r="AG72" s="2"/>
      <c r="AH72" s="2"/>
      <c r="AI72" s="57"/>
      <c r="AJ72" s="57"/>
      <c r="AK72" s="57"/>
      <c r="AL72" s="2"/>
      <c r="AM72" s="52"/>
      <c r="AN72" s="2"/>
      <c r="AO72" s="2"/>
      <c r="AP72" s="2"/>
      <c r="AQ72" s="57"/>
      <c r="AR72" s="57"/>
      <c r="AS72" s="2"/>
      <c r="AT72" s="11"/>
      <c r="AU72" s="2"/>
      <c r="AV72" s="2"/>
      <c r="AW72" s="2"/>
      <c r="AX72" s="2"/>
      <c r="AY72" s="2"/>
      <c r="AZ72" s="16"/>
      <c r="XDE72" t="e">
        <f>SUM(#REF!)</f>
        <v>#REF!</v>
      </c>
      <c r="XFD72" t="e">
        <f t="shared" si="2"/>
        <v>#REF!</v>
      </c>
    </row>
    <row r="73" spans="1:52 16333:16384" ht="12" customHeight="1">
      <c r="A73" s="2">
        <v>71</v>
      </c>
      <c r="B73" s="2" t="s">
        <v>90</v>
      </c>
      <c r="C73" s="2">
        <v>1352050936</v>
      </c>
      <c r="D73" s="2">
        <v>1</v>
      </c>
      <c r="E73" s="2"/>
      <c r="F73" s="2"/>
      <c r="G73" s="2"/>
      <c r="H73" s="2"/>
      <c r="I73" s="22">
        <v>1352050936</v>
      </c>
      <c r="J73" s="2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2"/>
      <c r="Z73" s="2"/>
      <c r="AA73" s="22"/>
      <c r="AB73" s="4"/>
      <c r="AC73" s="61"/>
      <c r="AD73" s="2"/>
      <c r="AE73" s="2"/>
      <c r="AF73" s="22"/>
      <c r="AG73" s="2"/>
      <c r="AH73" s="2"/>
      <c r="AI73" s="57"/>
      <c r="AJ73" s="57"/>
      <c r="AK73" s="57"/>
      <c r="AL73" s="2"/>
      <c r="AM73" s="52"/>
      <c r="AN73" s="2"/>
      <c r="AO73" s="2"/>
      <c r="AP73" s="2"/>
      <c r="AQ73" s="57"/>
      <c r="AR73" s="57"/>
      <c r="AS73" s="2"/>
      <c r="AT73" s="11"/>
      <c r="AU73" s="2"/>
      <c r="AV73" s="2"/>
      <c r="AW73" s="2"/>
      <c r="AX73" s="2"/>
      <c r="AY73" s="2"/>
      <c r="AZ73" s="16"/>
      <c r="XDE73" t="e">
        <f>SUM(#REF!)</f>
        <v>#REF!</v>
      </c>
      <c r="XFD73" t="e">
        <f t="shared" si="2"/>
        <v>#REF!</v>
      </c>
    </row>
    <row r="74" spans="1:52 16333:16384" ht="12" customHeight="1">
      <c r="A74" s="2">
        <v>72</v>
      </c>
      <c r="B74" s="2" t="s">
        <v>91</v>
      </c>
      <c r="C74" s="2">
        <v>35200000</v>
      </c>
      <c r="D74" s="2">
        <v>2</v>
      </c>
      <c r="E74" s="2"/>
      <c r="F74" s="2"/>
      <c r="G74" s="2"/>
      <c r="H74" s="2"/>
      <c r="I74" s="22"/>
      <c r="J74" s="2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2"/>
      <c r="Z74" s="2"/>
      <c r="AA74" s="22"/>
      <c r="AB74" s="4"/>
      <c r="AC74" s="61"/>
      <c r="AD74" s="2"/>
      <c r="AE74" s="2" t="s">
        <v>42</v>
      </c>
      <c r="AF74" s="22"/>
      <c r="AG74" s="2"/>
      <c r="AH74" s="2"/>
      <c r="AI74" s="57"/>
      <c r="AJ74" s="57"/>
      <c r="AK74" s="57"/>
      <c r="AL74" s="2"/>
      <c r="AM74" s="52"/>
      <c r="AN74" s="2"/>
      <c r="AO74" s="2"/>
      <c r="AP74" s="2"/>
      <c r="AQ74" s="57"/>
      <c r="AR74" s="57"/>
      <c r="AS74" s="2"/>
      <c r="AT74" s="11">
        <v>35200000</v>
      </c>
      <c r="AU74" s="2"/>
      <c r="AV74" s="2"/>
      <c r="AW74" s="2"/>
      <c r="AX74" s="2"/>
      <c r="AY74" s="2"/>
      <c r="AZ74" s="16"/>
      <c r="XDE74" t="e">
        <f>SUM(#REF!)</f>
        <v>#REF!</v>
      </c>
      <c r="XFD74" t="e">
        <f t="shared" si="2"/>
        <v>#REF!</v>
      </c>
    </row>
    <row r="75" spans="1:52 16333:16384" ht="12" customHeight="1">
      <c r="A75" s="2">
        <v>73</v>
      </c>
      <c r="B75" s="2"/>
      <c r="C75" s="2"/>
      <c r="D75" s="2"/>
      <c r="E75" s="2"/>
      <c r="F75" s="2"/>
      <c r="G75" s="2"/>
      <c r="H75" s="2"/>
      <c r="I75" s="22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2"/>
      <c r="Z75" s="2"/>
      <c r="AA75" s="22"/>
      <c r="AB75" s="4"/>
      <c r="AC75" s="61"/>
      <c r="AD75" s="2"/>
      <c r="AE75" s="2"/>
      <c r="AF75" s="22"/>
      <c r="AG75" s="2"/>
      <c r="AH75" s="2"/>
      <c r="AI75" s="57"/>
      <c r="AJ75" s="57"/>
      <c r="AK75" s="57"/>
      <c r="AL75" s="2"/>
      <c r="AM75" s="52"/>
      <c r="AN75" s="2"/>
      <c r="AO75" s="2"/>
      <c r="AP75" s="2"/>
      <c r="AQ75" s="57"/>
      <c r="AR75" s="57"/>
      <c r="AS75" s="2"/>
      <c r="AT75" s="11"/>
      <c r="AU75" s="2"/>
      <c r="AV75" s="2"/>
      <c r="AW75" s="2"/>
      <c r="AX75" s="2"/>
      <c r="AY75" s="2"/>
      <c r="AZ75" s="16"/>
      <c r="XDE75" t="e">
        <f>SUM(#REF!)</f>
        <v>#REF!</v>
      </c>
      <c r="XFD75" t="e">
        <f t="shared" si="2"/>
        <v>#REF!</v>
      </c>
    </row>
    <row r="76" spans="1:52 16333:16384" s="29" customFormat="1" ht="12" customHeight="1">
      <c r="A76" s="11">
        <v>74</v>
      </c>
      <c r="B76" s="11" t="s">
        <v>104</v>
      </c>
      <c r="C76" s="11">
        <v>9999718080</v>
      </c>
      <c r="D76" s="11">
        <v>1</v>
      </c>
      <c r="E76" s="11">
        <v>3901534075</v>
      </c>
      <c r="F76" s="11"/>
      <c r="G76" s="11"/>
      <c r="H76" s="11"/>
      <c r="I76" s="11"/>
      <c r="J76" s="11"/>
      <c r="K76" s="11">
        <v>14728450</v>
      </c>
      <c r="L76" s="11">
        <v>566441700</v>
      </c>
      <c r="M76" s="11">
        <v>1960304325</v>
      </c>
      <c r="N76" s="11"/>
      <c r="O76" s="11"/>
      <c r="P76" s="17"/>
      <c r="Q76" s="11">
        <v>3880078</v>
      </c>
      <c r="R76" s="11"/>
      <c r="S76" s="11">
        <v>33320100</v>
      </c>
      <c r="T76" s="11"/>
      <c r="U76" s="11">
        <v>195571340</v>
      </c>
      <c r="V76" s="11">
        <v>206657055</v>
      </c>
      <c r="W76" s="11"/>
      <c r="X76" s="11"/>
      <c r="Y76" s="11">
        <v>74373054</v>
      </c>
      <c r="Z76" s="11"/>
      <c r="AA76" s="11">
        <v>1267752500</v>
      </c>
      <c r="AB76" s="4">
        <v>15215833</v>
      </c>
      <c r="AC76" s="61"/>
      <c r="AD76" s="11"/>
      <c r="AE76" s="11"/>
      <c r="AF76" s="22"/>
      <c r="AG76" s="11"/>
      <c r="AH76" s="11"/>
      <c r="AI76" s="57"/>
      <c r="AJ76" s="57"/>
      <c r="AK76" s="57"/>
      <c r="AL76" s="11"/>
      <c r="AM76" s="52"/>
      <c r="AN76" s="11"/>
      <c r="AO76" s="11"/>
      <c r="AP76" s="11"/>
      <c r="AQ76" s="57"/>
      <c r="AR76" s="57"/>
      <c r="AS76" s="11"/>
      <c r="AT76" s="11"/>
      <c r="AU76" s="11"/>
      <c r="AV76" s="11"/>
      <c r="AW76" s="11">
        <v>922223104</v>
      </c>
      <c r="AX76" s="11"/>
      <c r="AY76" s="11"/>
      <c r="AZ76" s="17"/>
      <c r="XDE76" s="29" t="e">
        <f>SUM(#REF!)</f>
        <v>#REF!</v>
      </c>
      <c r="XFD76" s="29" t="e">
        <f t="shared" si="2"/>
        <v>#REF!</v>
      </c>
    </row>
    <row r="77" spans="1:52 16333:16384" s="29" customFormat="1" ht="12" customHeight="1">
      <c r="A77" s="11">
        <v>75</v>
      </c>
      <c r="B77" s="11" t="s">
        <v>103</v>
      </c>
      <c r="C77" s="11">
        <v>213633500</v>
      </c>
      <c r="D77" s="11">
        <v>1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7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4"/>
      <c r="AC77" s="61"/>
      <c r="AD77" s="11"/>
      <c r="AE77" s="11"/>
      <c r="AF77" s="22"/>
      <c r="AG77" s="11"/>
      <c r="AH77" s="11"/>
      <c r="AI77" s="57"/>
      <c r="AJ77" s="57"/>
      <c r="AK77" s="57"/>
      <c r="AL77" s="11"/>
      <c r="AM77" s="52"/>
      <c r="AN77" s="11"/>
      <c r="AO77" s="11"/>
      <c r="AP77" s="11"/>
      <c r="AQ77" s="57"/>
      <c r="AR77" s="57"/>
      <c r="AS77" s="11"/>
      <c r="AT77" s="11"/>
      <c r="AU77" s="11"/>
      <c r="AV77" s="11"/>
      <c r="AW77" s="11"/>
      <c r="AX77" s="11"/>
      <c r="AY77" s="11"/>
      <c r="AZ77" s="17"/>
      <c r="XDE77" s="29" t="e">
        <f>SUM(#REF!)</f>
        <v>#REF!</v>
      </c>
      <c r="XFD77" s="29" t="e">
        <f t="shared" si="2"/>
        <v>#REF!</v>
      </c>
    </row>
    <row r="78" spans="1:52 16333:16384" ht="12" customHeight="1">
      <c r="A78" s="2">
        <v>76</v>
      </c>
      <c r="B78" s="2" t="s">
        <v>93</v>
      </c>
      <c r="C78" s="2">
        <v>346500000</v>
      </c>
      <c r="D78" s="2">
        <v>2</v>
      </c>
      <c r="E78" s="2"/>
      <c r="F78" s="2"/>
      <c r="G78" s="2"/>
      <c r="H78" s="2"/>
      <c r="I78" s="22"/>
      <c r="J78" s="2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2"/>
      <c r="Z78" s="2"/>
      <c r="AA78" s="22"/>
      <c r="AB78" s="4"/>
      <c r="AC78" s="61"/>
      <c r="AD78" s="2"/>
      <c r="AE78" s="2">
        <v>346500000</v>
      </c>
      <c r="AF78" s="22"/>
      <c r="AG78" s="2"/>
      <c r="AH78" s="2"/>
      <c r="AI78" s="57"/>
      <c r="AJ78" s="57"/>
      <c r="AK78" s="57"/>
      <c r="AL78" s="2"/>
      <c r="AM78" s="52"/>
      <c r="AN78" s="2"/>
      <c r="AO78" s="2"/>
      <c r="AP78" s="2"/>
      <c r="AQ78" s="57"/>
      <c r="AR78" s="57"/>
      <c r="AS78" s="2"/>
      <c r="AT78" s="11"/>
      <c r="AU78" s="2"/>
      <c r="AV78" s="2"/>
      <c r="AW78" s="2"/>
      <c r="AX78" s="2"/>
      <c r="AY78" s="2"/>
      <c r="AZ78" s="16"/>
      <c r="XDE78" t="e">
        <f>SUM(#REF!)</f>
        <v>#REF!</v>
      </c>
      <c r="XFD78" t="e">
        <f t="shared" si="2"/>
        <v>#REF!</v>
      </c>
    </row>
    <row r="79" spans="1:52 16333:16384" ht="12" customHeight="1">
      <c r="A79" s="2">
        <v>77</v>
      </c>
      <c r="B79" s="2" t="s">
        <v>94</v>
      </c>
      <c r="C79" s="2">
        <v>1542962629</v>
      </c>
      <c r="D79" s="2">
        <v>2</v>
      </c>
      <c r="E79" s="2"/>
      <c r="F79" s="2"/>
      <c r="G79" s="2"/>
      <c r="H79" s="2"/>
      <c r="I79" s="22"/>
      <c r="J79" s="2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2"/>
      <c r="Z79" s="2"/>
      <c r="AA79" s="22"/>
      <c r="AB79" s="4"/>
      <c r="AC79" s="61"/>
      <c r="AD79" s="2"/>
      <c r="AE79" s="2"/>
      <c r="AF79" s="22">
        <v>1542962629</v>
      </c>
      <c r="AG79" s="2"/>
      <c r="AH79" s="2"/>
      <c r="AI79" s="57"/>
      <c r="AJ79" s="57"/>
      <c r="AK79" s="57"/>
      <c r="AL79" s="2"/>
      <c r="AM79" s="52"/>
      <c r="AN79" s="2"/>
      <c r="AO79" s="2"/>
      <c r="AP79" s="2"/>
      <c r="AQ79" s="57"/>
      <c r="AR79" s="57"/>
      <c r="AS79" s="2"/>
      <c r="AT79" s="11"/>
      <c r="AU79" s="2"/>
      <c r="AV79" s="2"/>
      <c r="AW79" s="2"/>
      <c r="AX79" s="2"/>
      <c r="AY79" s="2"/>
      <c r="AZ79" s="16"/>
      <c r="XDE79" t="e">
        <f>SUM(#REF!)</f>
        <v>#REF!</v>
      </c>
      <c r="XFD79" t="e">
        <f t="shared" si="2"/>
        <v>#REF!</v>
      </c>
    </row>
    <row r="80" spans="1:52 16333:16384" ht="12" customHeight="1">
      <c r="A80" s="2">
        <v>78</v>
      </c>
      <c r="B80" s="2" t="s">
        <v>109</v>
      </c>
      <c r="C80" s="2">
        <v>114750000</v>
      </c>
      <c r="D80" s="2">
        <v>2</v>
      </c>
      <c r="E80" s="2"/>
      <c r="F80" s="2"/>
      <c r="G80" s="2"/>
      <c r="H80" s="2"/>
      <c r="I80" s="22"/>
      <c r="J80" s="2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2"/>
      <c r="Z80" s="2"/>
      <c r="AA80" s="22"/>
      <c r="AB80" s="4"/>
      <c r="AC80" s="61"/>
      <c r="AD80" s="2"/>
      <c r="AE80" s="2"/>
      <c r="AF80" s="22"/>
      <c r="AG80" s="2"/>
      <c r="AH80" s="2"/>
      <c r="AI80" s="57"/>
      <c r="AJ80" s="57"/>
      <c r="AK80" s="57">
        <v>1800000</v>
      </c>
      <c r="AL80" s="2"/>
      <c r="AM80" s="52">
        <v>59000000</v>
      </c>
      <c r="AN80" s="2"/>
      <c r="AO80" s="2">
        <v>93400000</v>
      </c>
      <c r="AP80" s="2"/>
      <c r="AQ80" s="57"/>
      <c r="AR80" s="57"/>
      <c r="AS80" s="2"/>
      <c r="AT80" s="11">
        <v>13650000</v>
      </c>
      <c r="AU80" s="2"/>
      <c r="AV80" s="2"/>
      <c r="AW80" s="2"/>
      <c r="AX80" s="2"/>
      <c r="AY80" s="2"/>
      <c r="AZ80" s="16"/>
      <c r="XDE80" t="e">
        <f>SUM(#REF!)</f>
        <v>#REF!</v>
      </c>
      <c r="XFD80" t="e">
        <f t="shared" si="2"/>
        <v>#REF!</v>
      </c>
    </row>
    <row r="81" spans="1:52 16333:16384" ht="12" customHeight="1">
      <c r="A81" s="2">
        <v>79</v>
      </c>
      <c r="B81" s="2" t="s">
        <v>95</v>
      </c>
      <c r="C81" s="2">
        <v>37790000</v>
      </c>
      <c r="D81" s="2">
        <v>2</v>
      </c>
      <c r="E81" s="2"/>
      <c r="F81" s="2"/>
      <c r="G81" s="2"/>
      <c r="H81" s="2"/>
      <c r="I81" s="22"/>
      <c r="J81" s="2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2"/>
      <c r="Z81" s="2"/>
      <c r="AA81" s="22"/>
      <c r="AB81" s="4"/>
      <c r="AC81" s="61"/>
      <c r="AD81" s="2"/>
      <c r="AE81" s="2"/>
      <c r="AF81" s="22"/>
      <c r="AG81" s="2"/>
      <c r="AH81" s="2"/>
      <c r="AI81" s="57"/>
      <c r="AJ81" s="57"/>
      <c r="AK81" s="57">
        <v>23890000</v>
      </c>
      <c r="AL81" s="2"/>
      <c r="AM81" s="52"/>
      <c r="AN81" s="2"/>
      <c r="AO81" s="2"/>
      <c r="AP81" s="2"/>
      <c r="AQ81" s="57">
        <v>12600000</v>
      </c>
      <c r="AR81" s="57"/>
      <c r="AS81" s="2"/>
      <c r="AT81" s="11">
        <v>1300000</v>
      </c>
      <c r="AU81" s="2"/>
      <c r="AV81" s="2"/>
      <c r="AW81" s="2"/>
      <c r="AX81" s="2"/>
      <c r="AY81" s="2"/>
      <c r="AZ81" s="16"/>
      <c r="XDE81" t="e">
        <f>SUM(#REF!)</f>
        <v>#REF!</v>
      </c>
      <c r="XFD81" t="e">
        <f t="shared" si="2"/>
        <v>#REF!</v>
      </c>
    </row>
    <row r="82" spans="1:52 16333:16384" ht="12" customHeight="1">
      <c r="A82" s="2">
        <v>80</v>
      </c>
      <c r="B82" s="2" t="s">
        <v>95</v>
      </c>
      <c r="C82" s="2">
        <v>32890000</v>
      </c>
      <c r="D82" s="2">
        <v>2</v>
      </c>
      <c r="E82" s="2"/>
      <c r="F82" s="2"/>
      <c r="G82" s="2"/>
      <c r="H82" s="2"/>
      <c r="I82" s="22"/>
      <c r="J82" s="2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2"/>
      <c r="Z82" s="2"/>
      <c r="AA82" s="22"/>
      <c r="AB82" s="4"/>
      <c r="AC82" s="61"/>
      <c r="AD82" s="2"/>
      <c r="AE82" s="2"/>
      <c r="AF82" s="22"/>
      <c r="AG82" s="2"/>
      <c r="AH82" s="2"/>
      <c r="AI82" s="57">
        <v>10000000</v>
      </c>
      <c r="AJ82" s="57"/>
      <c r="AK82" s="57">
        <v>17870000</v>
      </c>
      <c r="AL82" s="2"/>
      <c r="AM82" s="52"/>
      <c r="AN82" s="2"/>
      <c r="AO82" s="2"/>
      <c r="AP82" s="2"/>
      <c r="AQ82" s="57">
        <v>5020000</v>
      </c>
      <c r="AR82" s="57"/>
      <c r="AS82" s="2"/>
      <c r="AT82" s="11"/>
      <c r="AU82" s="2"/>
      <c r="AV82" s="2"/>
      <c r="AW82" s="2"/>
      <c r="AX82" s="2"/>
      <c r="AY82" s="2"/>
      <c r="AZ82" s="16"/>
      <c r="XDE82" t="e">
        <f>SUM(#REF!)</f>
        <v>#REF!</v>
      </c>
      <c r="XFD82" t="e">
        <f t="shared" si="2"/>
        <v>#REF!</v>
      </c>
    </row>
    <row r="83" spans="1:52 16333:16384" ht="12" customHeight="1">
      <c r="A83" s="2">
        <v>81</v>
      </c>
      <c r="B83" s="2" t="s">
        <v>111</v>
      </c>
      <c r="C83" s="2">
        <v>196806083</v>
      </c>
      <c r="D83" s="2">
        <v>1</v>
      </c>
      <c r="E83" s="2"/>
      <c r="F83" s="2"/>
      <c r="G83" s="2"/>
      <c r="H83" s="2"/>
      <c r="I83" s="22"/>
      <c r="J83" s="22">
        <v>196806083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2"/>
      <c r="Z83" s="2"/>
      <c r="AA83" s="22"/>
      <c r="AB83" s="4"/>
      <c r="AC83" s="61"/>
      <c r="AD83" s="2"/>
      <c r="AE83" s="2"/>
      <c r="AF83" s="22"/>
      <c r="AG83" s="2"/>
      <c r="AH83" s="2"/>
      <c r="AI83" s="57"/>
      <c r="AJ83" s="57"/>
      <c r="AK83" s="57"/>
      <c r="AL83" s="2"/>
      <c r="AM83" s="52"/>
      <c r="AN83" s="2"/>
      <c r="AO83" s="2"/>
      <c r="AP83" s="2"/>
      <c r="AQ83" s="57"/>
      <c r="AR83" s="57"/>
      <c r="AS83" s="2"/>
      <c r="AT83" s="11"/>
      <c r="AU83" s="2"/>
      <c r="AV83" s="2"/>
      <c r="AW83" s="2"/>
      <c r="AX83" s="2"/>
      <c r="AY83" s="2"/>
      <c r="AZ83" s="16"/>
      <c r="XDE83" t="e">
        <f>SUM(#REF!)</f>
        <v>#REF!</v>
      </c>
      <c r="XFD83" t="e">
        <f t="shared" si="2"/>
        <v>#REF!</v>
      </c>
    </row>
    <row r="84" spans="1:52 16333:16384" ht="12" customHeight="1">
      <c r="A84" s="8">
        <v>82</v>
      </c>
      <c r="B84" s="2" t="s">
        <v>112</v>
      </c>
      <c r="C84" s="2">
        <v>1383723846</v>
      </c>
      <c r="D84" s="2">
        <v>1</v>
      </c>
      <c r="E84" s="2"/>
      <c r="F84" s="2"/>
      <c r="G84" s="2"/>
      <c r="H84" s="2"/>
      <c r="I84" s="22">
        <v>1383723846</v>
      </c>
      <c r="J84" s="2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2"/>
      <c r="Z84" s="2"/>
      <c r="AA84" s="22"/>
      <c r="AB84" s="4"/>
      <c r="AC84" s="61"/>
      <c r="AD84" s="2"/>
      <c r="AE84" s="2"/>
      <c r="AF84" s="22"/>
      <c r="AG84" s="2"/>
      <c r="AH84" s="2"/>
      <c r="AI84" s="57"/>
      <c r="AJ84" s="57"/>
      <c r="AK84" s="57"/>
      <c r="AL84" s="2"/>
      <c r="AM84" s="52"/>
      <c r="AN84" s="2"/>
      <c r="AO84" s="2"/>
      <c r="AP84" s="2"/>
      <c r="AQ84" s="57"/>
      <c r="AR84" s="57"/>
      <c r="AS84" s="2"/>
      <c r="AT84" s="11"/>
      <c r="AU84" s="2"/>
      <c r="AV84" s="2"/>
      <c r="AW84" s="2"/>
      <c r="AX84" s="2"/>
      <c r="AY84" s="2"/>
      <c r="AZ84" s="16"/>
      <c r="XDE84" t="e">
        <f>SUM(#REF!)</f>
        <v>#REF!</v>
      </c>
      <c r="XFD84" t="e">
        <f t="shared" si="2"/>
        <v>#REF!</v>
      </c>
    </row>
    <row r="85" spans="1:52 16333:16384" s="18" customFormat="1" ht="12" customHeight="1">
      <c r="A85" s="30">
        <v>83</v>
      </c>
      <c r="B85" s="30" t="s">
        <v>107</v>
      </c>
      <c r="C85" s="30">
        <v>1023977414</v>
      </c>
      <c r="D85" s="30">
        <v>1</v>
      </c>
      <c r="E85" s="30">
        <v>2966504448</v>
      </c>
      <c r="F85" s="30"/>
      <c r="G85" s="30"/>
      <c r="H85" s="30"/>
      <c r="I85" s="30"/>
      <c r="J85" s="30"/>
      <c r="K85" s="30">
        <v>14728450</v>
      </c>
      <c r="L85" s="30">
        <v>566441700</v>
      </c>
      <c r="M85" s="30">
        <v>1969412989</v>
      </c>
      <c r="N85" s="30"/>
      <c r="O85" s="30"/>
      <c r="P85" s="31"/>
      <c r="Q85" s="30">
        <v>3880078</v>
      </c>
      <c r="R85" s="30"/>
      <c r="S85" s="30">
        <v>33320100</v>
      </c>
      <c r="T85" s="30"/>
      <c r="U85" s="30">
        <v>183873208</v>
      </c>
      <c r="V85" s="30">
        <v>204484005</v>
      </c>
      <c r="W85" s="30"/>
      <c r="X85" s="30"/>
      <c r="Y85" s="30">
        <v>74373054</v>
      </c>
      <c r="Z85" s="30"/>
      <c r="AA85" s="30">
        <v>1251206501</v>
      </c>
      <c r="AB85" s="4">
        <v>15215833</v>
      </c>
      <c r="AC85" s="61"/>
      <c r="AD85" s="30"/>
      <c r="AE85" s="30"/>
      <c r="AF85" s="22"/>
      <c r="AG85" s="30"/>
      <c r="AH85" s="30"/>
      <c r="AI85" s="57"/>
      <c r="AJ85" s="57"/>
      <c r="AK85" s="57"/>
      <c r="AL85" s="30"/>
      <c r="AM85" s="52"/>
      <c r="AN85" s="30"/>
      <c r="AO85" s="30"/>
      <c r="AP85" s="30"/>
      <c r="AQ85" s="57"/>
      <c r="AR85" s="57"/>
      <c r="AS85" s="30"/>
      <c r="AT85" s="11"/>
      <c r="AU85" s="30"/>
      <c r="AV85" s="30"/>
      <c r="AW85" s="30">
        <v>922223104</v>
      </c>
      <c r="AX85" s="30"/>
      <c r="AY85" s="30"/>
      <c r="AZ85" s="31"/>
      <c r="XDE85" s="18" t="e">
        <f>SUM(#REF!)</f>
        <v>#REF!</v>
      </c>
      <c r="XFD85" s="18" t="e">
        <f t="shared" si="2"/>
        <v>#REF!</v>
      </c>
    </row>
    <row r="86" spans="1:52 16333:16384" s="18" customFormat="1" ht="12" customHeight="1">
      <c r="A86" s="30">
        <v>84</v>
      </c>
      <c r="B86" s="30" t="s">
        <v>108</v>
      </c>
      <c r="C86" s="30">
        <v>232966834</v>
      </c>
      <c r="D86" s="30">
        <v>1</v>
      </c>
      <c r="E86" s="30"/>
      <c r="F86" s="30">
        <v>674519549</v>
      </c>
      <c r="G86" s="30"/>
      <c r="H86" s="30"/>
      <c r="I86" s="30"/>
      <c r="J86" s="30"/>
      <c r="K86" s="30"/>
      <c r="L86" s="30"/>
      <c r="M86" s="30"/>
      <c r="N86" s="30"/>
      <c r="O86" s="30"/>
      <c r="P86" s="31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4"/>
      <c r="AC86" s="61"/>
      <c r="AD86" s="30"/>
      <c r="AE86" s="30"/>
      <c r="AF86" s="22"/>
      <c r="AG86" s="30"/>
      <c r="AH86" s="30"/>
      <c r="AI86" s="57"/>
      <c r="AJ86" s="57"/>
      <c r="AK86" s="57"/>
      <c r="AL86" s="30"/>
      <c r="AM86" s="52"/>
      <c r="AN86" s="30"/>
      <c r="AO86" s="30"/>
      <c r="AP86" s="30"/>
      <c r="AQ86" s="57"/>
      <c r="AR86" s="57"/>
      <c r="AS86" s="30"/>
      <c r="AT86" s="11"/>
      <c r="AU86" s="30"/>
      <c r="AV86" s="30"/>
      <c r="AW86" s="30"/>
      <c r="AX86" s="30"/>
      <c r="AY86" s="30"/>
      <c r="AZ86" s="31"/>
      <c r="XDE86" s="18" t="e">
        <f>SUM(#REF!)</f>
        <v>#REF!</v>
      </c>
      <c r="XFD86" s="18" t="e">
        <f t="shared" si="2"/>
        <v>#REF!</v>
      </c>
    </row>
    <row r="87" spans="1:52 16333:16384" ht="12" customHeight="1">
      <c r="A87" s="2">
        <v>85</v>
      </c>
      <c r="B87" s="2" t="s">
        <v>96</v>
      </c>
      <c r="C87" s="2">
        <v>66300000</v>
      </c>
      <c r="D87" s="2">
        <v>2</v>
      </c>
      <c r="E87" s="2"/>
      <c r="F87" s="2"/>
      <c r="G87" s="2"/>
      <c r="H87" s="2"/>
      <c r="I87" s="22"/>
      <c r="J87" s="2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2"/>
      <c r="Z87" s="2"/>
      <c r="AA87" s="22"/>
      <c r="AB87" s="4"/>
      <c r="AC87" s="61"/>
      <c r="AD87" s="2"/>
      <c r="AE87" s="2"/>
      <c r="AF87" s="22"/>
      <c r="AG87" s="2"/>
      <c r="AH87" s="2"/>
      <c r="AI87" s="57"/>
      <c r="AJ87" s="57"/>
      <c r="AK87" s="57"/>
      <c r="AL87" s="2">
        <v>66300000</v>
      </c>
      <c r="AM87" s="52"/>
      <c r="AN87" s="2"/>
      <c r="AO87" s="2"/>
      <c r="AP87" s="2"/>
      <c r="AQ87" s="57"/>
      <c r="AR87" s="57"/>
      <c r="AS87" s="2"/>
      <c r="AT87" s="11"/>
      <c r="AU87" s="2"/>
      <c r="AV87" s="2"/>
      <c r="AW87" s="2"/>
      <c r="AX87" s="2"/>
      <c r="AY87" s="2"/>
      <c r="AZ87" s="16"/>
      <c r="XDE87" t="e">
        <f>SUM(#REF!)</f>
        <v>#REF!</v>
      </c>
      <c r="XFD87" t="e">
        <f t="shared" si="2"/>
        <v>#REF!</v>
      </c>
    </row>
    <row r="88" spans="1:52 16333:16384" ht="12" customHeight="1">
      <c r="A88" s="2">
        <v>86</v>
      </c>
      <c r="B88" s="2" t="s">
        <v>97</v>
      </c>
      <c r="C88" s="2">
        <v>119889800</v>
      </c>
      <c r="D88" s="2">
        <v>2</v>
      </c>
      <c r="E88" s="2"/>
      <c r="F88" s="2"/>
      <c r="G88" s="2"/>
      <c r="H88" s="2"/>
      <c r="I88" s="22"/>
      <c r="J88" s="2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2"/>
      <c r="Z88" s="2"/>
      <c r="AA88" s="22"/>
      <c r="AB88" s="4"/>
      <c r="AC88" s="61"/>
      <c r="AD88" s="2"/>
      <c r="AE88" s="2"/>
      <c r="AF88" s="22"/>
      <c r="AG88" s="2"/>
      <c r="AH88" s="2">
        <v>3500000</v>
      </c>
      <c r="AI88" s="57">
        <v>9800000</v>
      </c>
      <c r="AJ88" s="57">
        <v>4700000</v>
      </c>
      <c r="AK88" s="57">
        <v>53245000</v>
      </c>
      <c r="AL88" s="2"/>
      <c r="AM88" s="52"/>
      <c r="AN88" s="2"/>
      <c r="AO88" s="2">
        <v>40144800</v>
      </c>
      <c r="AP88" s="2"/>
      <c r="AQ88" s="57"/>
      <c r="AR88" s="57">
        <v>8500000</v>
      </c>
      <c r="AS88" s="2"/>
      <c r="AT88" s="11"/>
      <c r="AU88" s="2"/>
      <c r="AV88" s="2"/>
      <c r="AW88" s="2"/>
      <c r="AX88" s="2"/>
      <c r="AY88" s="2"/>
      <c r="AZ88" s="16"/>
      <c r="XDE88" t="e">
        <f>SUM(#REF!)</f>
        <v>#REF!</v>
      </c>
      <c r="XFD88" t="e">
        <f t="shared" si="2"/>
        <v>#REF!</v>
      </c>
    </row>
    <row r="89" spans="1:52 16333:16384" ht="12" customHeight="1">
      <c r="A89" s="2">
        <v>87</v>
      </c>
      <c r="B89" s="2" t="s">
        <v>106</v>
      </c>
      <c r="C89" s="2">
        <v>247024480</v>
      </c>
      <c r="D89" s="2" t="s">
        <v>68</v>
      </c>
      <c r="E89" s="2"/>
      <c r="F89" s="2"/>
      <c r="G89" s="2"/>
      <c r="H89" s="2"/>
      <c r="I89" s="22"/>
      <c r="J89" s="2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2"/>
      <c r="Z89" s="2"/>
      <c r="AA89" s="22"/>
      <c r="AB89" s="4"/>
      <c r="AC89" s="61"/>
      <c r="AD89" s="2"/>
      <c r="AE89" s="2"/>
      <c r="AF89" s="22"/>
      <c r="AG89" s="2"/>
      <c r="AH89" s="2"/>
      <c r="AI89" s="57"/>
      <c r="AJ89" s="57"/>
      <c r="AK89" s="57"/>
      <c r="AL89" s="2"/>
      <c r="AM89" s="52"/>
      <c r="AN89" s="2"/>
      <c r="AO89" s="2"/>
      <c r="AP89" s="2"/>
      <c r="AQ89" s="57"/>
      <c r="AR89" s="57"/>
      <c r="AS89" s="2"/>
      <c r="AT89" s="11"/>
      <c r="AU89" s="2"/>
      <c r="AV89" s="2"/>
      <c r="AW89" s="2"/>
      <c r="AX89" s="2"/>
      <c r="AY89" s="2"/>
      <c r="AZ89" s="16"/>
      <c r="XDE89" t="e">
        <f>SUM(#REF!)</f>
        <v>#REF!</v>
      </c>
      <c r="XFD89" t="e">
        <f t="shared" si="2"/>
        <v>#REF!</v>
      </c>
    </row>
    <row r="90" spans="1:52 16333:16384" ht="12" customHeight="1">
      <c r="A90" s="2">
        <v>88</v>
      </c>
      <c r="B90" s="2" t="s">
        <v>95</v>
      </c>
      <c r="C90" s="2">
        <v>43392000</v>
      </c>
      <c r="D90" s="2">
        <v>2</v>
      </c>
      <c r="E90" s="2"/>
      <c r="F90" s="2"/>
      <c r="G90" s="2"/>
      <c r="H90" s="2"/>
      <c r="I90" s="22"/>
      <c r="J90" s="2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2"/>
      <c r="Z90" s="2"/>
      <c r="AA90" s="22"/>
      <c r="AB90" s="4"/>
      <c r="AC90" s="61"/>
      <c r="AD90" s="2"/>
      <c r="AE90" s="2"/>
      <c r="AF90" s="22"/>
      <c r="AG90" s="2"/>
      <c r="AH90" s="2"/>
      <c r="AI90" s="57"/>
      <c r="AJ90" s="57"/>
      <c r="AK90" s="57">
        <v>11692000</v>
      </c>
      <c r="AL90" s="2"/>
      <c r="AM90" s="52">
        <v>16500000</v>
      </c>
      <c r="AN90" s="2"/>
      <c r="AO90" s="2"/>
      <c r="AP90" s="2"/>
      <c r="AQ90" s="57"/>
      <c r="AR90" s="57">
        <v>3600000</v>
      </c>
      <c r="AS90" s="2"/>
      <c r="AT90" s="11">
        <v>11600000</v>
      </c>
      <c r="AU90" s="2"/>
      <c r="AV90" s="2"/>
      <c r="AW90" s="2"/>
      <c r="AX90" s="2"/>
      <c r="AY90" s="2"/>
      <c r="AZ90" s="16"/>
      <c r="XDE90" t="e">
        <f>SUM(#REF!)</f>
        <v>#REF!</v>
      </c>
      <c r="XFD90" t="e">
        <f t="shared" si="2"/>
        <v>#REF!</v>
      </c>
    </row>
    <row r="91" spans="1:52 16333:16384" ht="12" customHeight="1">
      <c r="A91" s="2">
        <v>89</v>
      </c>
      <c r="B91" s="2" t="s">
        <v>105</v>
      </c>
      <c r="C91" s="2">
        <v>511024480</v>
      </c>
      <c r="D91" s="2" t="s">
        <v>68</v>
      </c>
      <c r="E91" s="2"/>
      <c r="F91" s="2"/>
      <c r="G91" s="2"/>
      <c r="H91" s="2"/>
      <c r="I91" s="22"/>
      <c r="J91" s="2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2"/>
      <c r="Z91" s="2"/>
      <c r="AA91" s="22"/>
      <c r="AB91" s="4"/>
      <c r="AC91" s="61"/>
      <c r="AD91" s="2"/>
      <c r="AE91" s="2"/>
      <c r="AF91" s="22"/>
      <c r="AG91" s="2">
        <v>1575000</v>
      </c>
      <c r="AH91" s="2"/>
      <c r="AI91" s="57">
        <v>7500000</v>
      </c>
      <c r="AJ91" s="57"/>
      <c r="AK91" s="57"/>
      <c r="AL91" s="2"/>
      <c r="AM91" s="52"/>
      <c r="AN91" s="2"/>
      <c r="AO91" s="2"/>
      <c r="AP91" s="2"/>
      <c r="AQ91" s="57"/>
      <c r="AR91" s="57"/>
      <c r="AS91" s="2"/>
      <c r="AT91" s="11"/>
      <c r="AU91" s="2"/>
      <c r="AV91" s="2"/>
      <c r="AW91" s="2"/>
      <c r="AX91" s="2"/>
      <c r="AY91" s="2"/>
      <c r="AZ91" s="16"/>
      <c r="XDE91" t="e">
        <f>SUM(#REF!)</f>
        <v>#REF!</v>
      </c>
      <c r="XFD91" t="e">
        <f t="shared" si="2"/>
        <v>#REF!</v>
      </c>
    </row>
    <row r="92" spans="1:52 16333:16384" ht="12" customHeight="1">
      <c r="A92" s="2">
        <v>90</v>
      </c>
      <c r="B92" s="2" t="s">
        <v>102</v>
      </c>
      <c r="C92" s="2">
        <v>68540938</v>
      </c>
      <c r="D92" s="2">
        <v>2</v>
      </c>
      <c r="E92" s="2"/>
      <c r="F92" s="2"/>
      <c r="G92" s="2"/>
      <c r="H92" s="2"/>
      <c r="I92" s="22"/>
      <c r="J92" s="2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2"/>
      <c r="Z92" s="2"/>
      <c r="AA92" s="22"/>
      <c r="AB92" s="4"/>
      <c r="AC92" s="61">
        <v>1163938</v>
      </c>
      <c r="AD92" s="2"/>
      <c r="AE92" s="2"/>
      <c r="AF92" s="22"/>
      <c r="AG92" s="2"/>
      <c r="AH92" s="2">
        <v>4510000</v>
      </c>
      <c r="AI92" s="57"/>
      <c r="AJ92" s="57">
        <v>9100000</v>
      </c>
      <c r="AK92" s="57">
        <v>15068700</v>
      </c>
      <c r="AL92" s="2"/>
      <c r="AM92" s="52"/>
      <c r="AN92" s="2"/>
      <c r="AO92" s="2"/>
      <c r="AP92" s="2"/>
      <c r="AQ92" s="57"/>
      <c r="AR92" s="57"/>
      <c r="AS92" s="2">
        <v>1513000</v>
      </c>
      <c r="AT92" s="11">
        <v>960000</v>
      </c>
      <c r="AU92" s="2"/>
      <c r="AV92" s="2"/>
      <c r="AW92" s="2"/>
      <c r="AX92" s="2"/>
      <c r="AY92" s="2"/>
      <c r="AZ92" s="16"/>
      <c r="XDE92" t="e">
        <f>SUM(#REF!)</f>
        <v>#REF!</v>
      </c>
      <c r="XFD92" t="e">
        <f t="shared" si="2"/>
        <v>#REF!</v>
      </c>
    </row>
    <row r="93" spans="1:52 16333:16384" ht="12" customHeight="1">
      <c r="A93" s="2">
        <v>91</v>
      </c>
      <c r="B93" s="2" t="s">
        <v>98</v>
      </c>
      <c r="C93" s="2">
        <v>24101600</v>
      </c>
      <c r="D93" s="2">
        <v>2</v>
      </c>
      <c r="E93" s="2"/>
      <c r="F93" s="2"/>
      <c r="G93" s="2"/>
      <c r="H93" s="2"/>
      <c r="I93" s="22"/>
      <c r="J93" s="2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2"/>
      <c r="Z93" s="2"/>
      <c r="AA93" s="22"/>
      <c r="AB93" s="4"/>
      <c r="AC93" s="61"/>
      <c r="AD93" s="2"/>
      <c r="AE93" s="2"/>
      <c r="AF93" s="22"/>
      <c r="AG93" s="2"/>
      <c r="AH93" s="2"/>
      <c r="AI93" s="57"/>
      <c r="AJ93" s="57"/>
      <c r="AK93" s="57"/>
      <c r="AL93" s="2"/>
      <c r="AM93" s="52"/>
      <c r="AN93" s="2"/>
      <c r="AO93" s="2"/>
      <c r="AP93" s="2"/>
      <c r="AQ93" s="57"/>
      <c r="AR93" s="57"/>
      <c r="AS93" s="2"/>
      <c r="AT93" s="11"/>
      <c r="AU93" s="2"/>
      <c r="AV93" s="2"/>
      <c r="AW93" s="2"/>
      <c r="AX93" s="2"/>
      <c r="AY93" s="2"/>
      <c r="AZ93" s="16"/>
      <c r="XDE93" t="e">
        <f>SUM(#REF!)</f>
        <v>#REF!</v>
      </c>
      <c r="XFD93" t="e">
        <f t="shared" si="2"/>
        <v>#REF!</v>
      </c>
    </row>
    <row r="94" spans="1:52 16333:16384" ht="12" customHeight="1">
      <c r="A94" s="2">
        <v>92</v>
      </c>
      <c r="B94" s="2" t="s">
        <v>98</v>
      </c>
      <c r="C94" s="2">
        <v>53650000</v>
      </c>
      <c r="D94" s="2">
        <v>2</v>
      </c>
      <c r="E94" s="2"/>
      <c r="F94" s="2"/>
      <c r="G94" s="2"/>
      <c r="H94" s="2"/>
      <c r="I94" s="22"/>
      <c r="J94" s="2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2"/>
      <c r="Z94" s="2"/>
      <c r="AA94" s="22"/>
      <c r="AB94" s="4"/>
      <c r="AC94" s="61">
        <v>760000</v>
      </c>
      <c r="AD94" s="2"/>
      <c r="AE94" s="2"/>
      <c r="AF94" s="22"/>
      <c r="AG94" s="2"/>
      <c r="AH94" s="2"/>
      <c r="AI94" s="57"/>
      <c r="AJ94" s="57"/>
      <c r="AK94" s="57">
        <v>18940000</v>
      </c>
      <c r="AL94" s="2"/>
      <c r="AM94" s="52">
        <v>20250000</v>
      </c>
      <c r="AN94" s="2"/>
      <c r="AO94" s="2"/>
      <c r="AP94" s="2"/>
      <c r="AQ94" s="57"/>
      <c r="AR94" s="57">
        <v>8000000</v>
      </c>
      <c r="AS94" s="2"/>
      <c r="AT94" s="11">
        <v>5700000</v>
      </c>
      <c r="AU94" s="2"/>
      <c r="AV94" s="2"/>
      <c r="AW94" s="2"/>
      <c r="AX94" s="2"/>
      <c r="AY94" s="2"/>
      <c r="AZ94" s="16"/>
      <c r="XDE94" t="e">
        <f>SUM(#REF!)</f>
        <v>#REF!</v>
      </c>
      <c r="XFD94" t="e">
        <f t="shared" si="2"/>
        <v>#REF!</v>
      </c>
    </row>
    <row r="95" spans="1:52 16333:16384" ht="12" customHeight="1">
      <c r="A95" s="2">
        <v>93</v>
      </c>
      <c r="B95" s="2" t="s">
        <v>99</v>
      </c>
      <c r="C95" s="2">
        <v>30000000</v>
      </c>
      <c r="D95" s="2">
        <v>2</v>
      </c>
      <c r="E95" s="2"/>
      <c r="F95" s="2"/>
      <c r="G95" s="2"/>
      <c r="H95" s="2"/>
      <c r="I95" s="22"/>
      <c r="J95" s="2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2"/>
      <c r="Z95" s="2"/>
      <c r="AA95" s="22"/>
      <c r="AB95" s="4"/>
      <c r="AC95" s="61"/>
      <c r="AD95" s="2"/>
      <c r="AE95" s="2"/>
      <c r="AF95" s="22"/>
      <c r="AG95" s="2"/>
      <c r="AH95" s="2"/>
      <c r="AI95" s="57"/>
      <c r="AJ95" s="57"/>
      <c r="AK95" s="57"/>
      <c r="AL95" s="2"/>
      <c r="AM95" s="52"/>
      <c r="AN95" s="2"/>
      <c r="AO95" s="2"/>
      <c r="AP95" s="2"/>
      <c r="AQ95" s="57"/>
      <c r="AR95" s="57"/>
      <c r="AS95" s="2"/>
      <c r="AT95" s="11">
        <v>30000000</v>
      </c>
      <c r="AU95" s="2"/>
      <c r="AV95" s="2"/>
      <c r="AW95" s="2"/>
      <c r="AX95" s="2"/>
      <c r="AY95" s="2"/>
      <c r="AZ95" s="16"/>
      <c r="XDE95" t="e">
        <f>SUM(#REF!)</f>
        <v>#REF!</v>
      </c>
      <c r="XFD95" t="e">
        <f t="shared" si="2"/>
        <v>#REF!</v>
      </c>
    </row>
    <row r="96" spans="1:52 16333:16384" ht="12" customHeight="1">
      <c r="A96" s="2">
        <v>94</v>
      </c>
      <c r="B96" s="2" t="s">
        <v>100</v>
      </c>
      <c r="C96" s="2">
        <v>1545422675</v>
      </c>
      <c r="D96" s="2">
        <v>2</v>
      </c>
      <c r="E96" s="2"/>
      <c r="F96" s="2"/>
      <c r="G96" s="2"/>
      <c r="H96" s="2"/>
      <c r="I96" s="22"/>
      <c r="J96" s="2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2"/>
      <c r="Z96" s="2"/>
      <c r="AA96" s="22"/>
      <c r="AB96" s="4"/>
      <c r="AC96" s="61"/>
      <c r="AD96" s="2"/>
      <c r="AE96" s="2"/>
      <c r="AF96" s="22">
        <v>1545422675</v>
      </c>
      <c r="AG96" s="2"/>
      <c r="AH96" s="2"/>
      <c r="AI96" s="57"/>
      <c r="AJ96" s="57"/>
      <c r="AK96" s="57"/>
      <c r="AL96" s="2"/>
      <c r="AM96" s="52"/>
      <c r="AN96" s="2"/>
      <c r="AO96" s="2"/>
      <c r="AP96" s="2"/>
      <c r="AQ96" s="57"/>
      <c r="AR96" s="57"/>
      <c r="AS96" s="2"/>
      <c r="AT96" s="11"/>
      <c r="AU96" s="2"/>
      <c r="AV96" s="2"/>
      <c r="AW96" s="2"/>
      <c r="AX96" s="2"/>
      <c r="AY96" s="2"/>
      <c r="AZ96" s="16"/>
      <c r="XDE96" t="e">
        <f>SUM(#REF!)</f>
        <v>#REF!</v>
      </c>
      <c r="XFD96" t="e">
        <f t="shared" si="2"/>
        <v>#REF!</v>
      </c>
    </row>
    <row r="97" spans="1:52 16333:16384" ht="12" customHeight="1">
      <c r="A97" s="2">
        <v>95</v>
      </c>
      <c r="B97" s="2" t="s">
        <v>109</v>
      </c>
      <c r="C97" s="2">
        <v>141689800</v>
      </c>
      <c r="D97" s="2">
        <v>2</v>
      </c>
      <c r="E97" s="2"/>
      <c r="F97" s="2"/>
      <c r="G97" s="2"/>
      <c r="H97" s="2"/>
      <c r="I97" s="22"/>
      <c r="J97" s="2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2"/>
      <c r="Z97" s="2"/>
      <c r="AA97" s="22"/>
      <c r="AB97" s="4"/>
      <c r="AC97" s="61"/>
      <c r="AD97" s="2"/>
      <c r="AE97" s="2"/>
      <c r="AF97" s="22"/>
      <c r="AG97" s="2"/>
      <c r="AH97" s="2"/>
      <c r="AI97" s="57"/>
      <c r="AJ97" s="57">
        <v>8610000</v>
      </c>
      <c r="AK97" s="57">
        <v>26964800</v>
      </c>
      <c r="AL97" s="2"/>
      <c r="AM97" s="52">
        <v>4605000</v>
      </c>
      <c r="AN97" s="2">
        <v>5000000</v>
      </c>
      <c r="AO97" s="2">
        <v>11858000</v>
      </c>
      <c r="AP97" s="2">
        <v>36652000</v>
      </c>
      <c r="AQ97" s="57"/>
      <c r="AR97" s="57"/>
      <c r="AS97" s="2"/>
      <c r="AT97" s="11">
        <v>48000000</v>
      </c>
      <c r="AU97" s="2"/>
      <c r="AV97" s="2"/>
      <c r="AW97" s="2"/>
      <c r="AX97" s="2"/>
      <c r="AY97" s="2"/>
      <c r="AZ97" s="16"/>
      <c r="XDE97" t="e">
        <f>SUM(#REF!)</f>
        <v>#REF!</v>
      </c>
      <c r="XFD97" t="e">
        <f t="shared" si="2"/>
        <v>#REF!</v>
      </c>
    </row>
    <row r="98" spans="1:52 16333:16384" ht="12" customHeight="1">
      <c r="A98" s="2">
        <v>96</v>
      </c>
      <c r="B98" s="2" t="s">
        <v>109</v>
      </c>
      <c r="C98" s="2">
        <v>59578000</v>
      </c>
      <c r="D98" s="2">
        <v>2</v>
      </c>
      <c r="E98" s="2"/>
      <c r="F98" s="2"/>
      <c r="G98" s="2"/>
      <c r="H98" s="2"/>
      <c r="I98" s="22"/>
      <c r="J98" s="2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2"/>
      <c r="Z98" s="2"/>
      <c r="AA98" s="22"/>
      <c r="AB98" s="4"/>
      <c r="AC98" s="61"/>
      <c r="AD98" s="2">
        <v>36173000</v>
      </c>
      <c r="AE98" s="2"/>
      <c r="AF98" s="22"/>
      <c r="AG98" s="2">
        <v>5967000</v>
      </c>
      <c r="AH98" s="2"/>
      <c r="AI98" s="57"/>
      <c r="AJ98" s="57"/>
      <c r="AK98" s="57">
        <v>7961000</v>
      </c>
      <c r="AL98" s="2"/>
      <c r="AM98" s="52"/>
      <c r="AN98" s="2"/>
      <c r="AO98" s="2"/>
      <c r="AP98" s="2"/>
      <c r="AQ98" s="57"/>
      <c r="AR98" s="57"/>
      <c r="AS98" s="2"/>
      <c r="AT98" s="11">
        <v>45650000</v>
      </c>
      <c r="AU98" s="2"/>
      <c r="AV98" s="2"/>
      <c r="AW98" s="2"/>
      <c r="AX98" s="2"/>
      <c r="AY98" s="2"/>
      <c r="AZ98" s="16"/>
      <c r="XDE98" t="e">
        <f>SUM(#REF!)</f>
        <v>#REF!</v>
      </c>
      <c r="XFD98" t="e">
        <f t="shared" si="2"/>
        <v>#REF!</v>
      </c>
    </row>
    <row r="99" spans="1:52 16333:16384" ht="12" customHeight="1">
      <c r="A99" s="2">
        <v>97</v>
      </c>
      <c r="B99" s="2" t="s">
        <v>109</v>
      </c>
      <c r="C99" s="2">
        <v>36173000</v>
      </c>
      <c r="D99" s="2">
        <v>2</v>
      </c>
      <c r="E99" s="2"/>
      <c r="F99" s="2"/>
      <c r="G99" s="2"/>
      <c r="H99" s="2"/>
      <c r="I99" s="22"/>
      <c r="J99" s="2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2"/>
      <c r="Z99" s="2"/>
      <c r="AA99" s="22"/>
      <c r="AB99" s="4"/>
      <c r="AC99" s="61"/>
      <c r="AD99" s="2"/>
      <c r="AE99" s="2"/>
      <c r="AF99" s="22"/>
      <c r="AG99" s="2">
        <v>1949000</v>
      </c>
      <c r="AH99" s="2"/>
      <c r="AI99" s="57">
        <v>6000000</v>
      </c>
      <c r="AJ99" s="57"/>
      <c r="AK99" s="57">
        <v>2304892</v>
      </c>
      <c r="AL99" s="2"/>
      <c r="AM99" s="52"/>
      <c r="AN99" s="2"/>
      <c r="AO99" s="2"/>
      <c r="AP99" s="2"/>
      <c r="AQ99" s="57"/>
      <c r="AR99" s="57"/>
      <c r="AS99" s="2"/>
      <c r="AT99" s="11">
        <v>13935000</v>
      </c>
      <c r="AU99" s="2"/>
      <c r="AV99" s="2"/>
      <c r="AW99" s="2"/>
      <c r="AX99" s="2"/>
      <c r="AY99" s="2"/>
      <c r="AZ99" s="16"/>
      <c r="XDE99" t="e">
        <f>SUM(#REF!)</f>
        <v>#REF!</v>
      </c>
      <c r="XFD99" t="e">
        <f t="shared" ref="XFD99:XFD102" si="3">SUM(A99:XFC99)</f>
        <v>#REF!</v>
      </c>
    </row>
    <row r="100" spans="1:52 16333:16384" ht="12" customHeight="1">
      <c r="A100" s="22">
        <v>98</v>
      </c>
      <c r="B100" s="2" t="s">
        <v>114</v>
      </c>
      <c r="C100" s="2">
        <v>38688892</v>
      </c>
      <c r="D100" s="2">
        <v>2</v>
      </c>
      <c r="E100" s="2"/>
      <c r="F100" s="2"/>
      <c r="G100" s="2"/>
      <c r="H100" s="2"/>
      <c r="I100" s="22"/>
      <c r="J100" s="22"/>
      <c r="K100" s="2"/>
      <c r="L100" s="2"/>
      <c r="M100" s="2"/>
      <c r="N100" s="2"/>
      <c r="O100" s="2"/>
      <c r="P100" s="8"/>
      <c r="Q100" s="2"/>
      <c r="R100" s="2"/>
      <c r="S100" s="2"/>
      <c r="T100" s="2"/>
      <c r="U100" s="2"/>
      <c r="V100" s="2"/>
      <c r="W100" s="2"/>
      <c r="X100" s="2"/>
      <c r="Y100" s="22"/>
      <c r="Z100" s="2"/>
      <c r="AA100" s="22"/>
      <c r="AB100" s="4"/>
      <c r="AC100" s="61"/>
      <c r="AD100" s="2"/>
      <c r="AE100" s="2"/>
      <c r="AF100" s="22"/>
      <c r="AG100" s="2"/>
      <c r="AH100" s="2"/>
      <c r="AI100" s="57"/>
      <c r="AJ100" s="57"/>
      <c r="AK100" s="57"/>
      <c r="AL100" s="2"/>
      <c r="AM100" s="52"/>
      <c r="AN100" s="2"/>
      <c r="AO100" s="2"/>
      <c r="AP100" s="2"/>
      <c r="AQ100" s="57"/>
      <c r="AR100" s="57"/>
      <c r="AS100" s="2"/>
      <c r="AT100" s="11"/>
      <c r="AU100" s="2"/>
      <c r="AV100" s="2"/>
      <c r="AW100" s="2"/>
      <c r="AX100" s="2"/>
      <c r="AY100" s="2"/>
      <c r="AZ100" s="16"/>
      <c r="XDE100" t="e">
        <f>SUM(#REF!)</f>
        <v>#REF!</v>
      </c>
      <c r="XFD100" t="e">
        <f t="shared" si="3"/>
        <v>#REF!</v>
      </c>
    </row>
    <row r="101" spans="1:52 16333:16384" s="1" customFormat="1" ht="12" customHeight="1">
      <c r="A101" s="25">
        <v>99</v>
      </c>
      <c r="B101" s="25" t="s">
        <v>115</v>
      </c>
      <c r="C101" s="25">
        <v>27214000</v>
      </c>
      <c r="D101" s="25">
        <v>2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1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67"/>
      <c r="AD101" s="25"/>
      <c r="AE101" s="25"/>
      <c r="AF101" s="25"/>
      <c r="AG101" s="25">
        <v>4180000</v>
      </c>
      <c r="AH101" s="25">
        <v>6840000</v>
      </c>
      <c r="AI101" s="59"/>
      <c r="AJ101" s="59"/>
      <c r="AK101" s="59"/>
      <c r="AL101" s="25"/>
      <c r="AM101" s="54"/>
      <c r="AN101" s="25"/>
      <c r="AO101" s="25">
        <v>1192000</v>
      </c>
      <c r="AP101" s="25">
        <v>11292000</v>
      </c>
      <c r="AQ101" s="59">
        <v>2800000</v>
      </c>
      <c r="AR101" s="59"/>
      <c r="AS101" s="25"/>
      <c r="AT101" s="25">
        <v>910000</v>
      </c>
      <c r="AU101" s="25"/>
      <c r="AV101" s="25"/>
      <c r="AW101" s="25"/>
      <c r="AX101" s="25"/>
      <c r="AY101" s="25"/>
      <c r="AZ101" s="41"/>
      <c r="XDE101" s="1" t="e">
        <f>SUM(#REF!)</f>
        <v>#REF!</v>
      </c>
      <c r="XFD101" s="1" t="e">
        <f t="shared" si="3"/>
        <v>#REF!</v>
      </c>
    </row>
    <row r="102" spans="1:52 16333:16384" s="29" customFormat="1" ht="12" customHeight="1">
      <c r="A102" s="38">
        <f>SUM(A3:A101)</f>
        <v>4950</v>
      </c>
      <c r="B102" s="38"/>
      <c r="C102" s="39">
        <f>SUM(C3:C101)</f>
        <v>104486167397</v>
      </c>
      <c r="D102" s="38">
        <f>SUM(D3:D101)</f>
        <v>151</v>
      </c>
      <c r="E102" s="38">
        <f>SUM(E8:E101)</f>
        <v>24745262904</v>
      </c>
      <c r="F102" s="38">
        <f>SUM(F3:F101)</f>
        <v>9936736669</v>
      </c>
      <c r="G102" s="38"/>
      <c r="H102" s="38"/>
      <c r="I102" s="38">
        <f>SUM(I3:I101)</f>
        <v>6501592590</v>
      </c>
      <c r="J102" s="38">
        <f>SUM(J3:J101)</f>
        <v>985733610</v>
      </c>
      <c r="K102" s="38">
        <f>SUM(K7:K101)</f>
        <v>103099150</v>
      </c>
      <c r="L102" s="38">
        <f>SUM(L3:L101)</f>
        <v>3747786900</v>
      </c>
      <c r="M102" s="38">
        <f>SUM(M7:M101)</f>
        <v>13584634901</v>
      </c>
      <c r="N102" s="38">
        <v>3019000000</v>
      </c>
      <c r="O102" s="38"/>
      <c r="P102" s="76">
        <v>18754000000</v>
      </c>
      <c r="Q102" s="38">
        <f>SUM(Q3:Q101)</f>
        <v>45348556</v>
      </c>
      <c r="R102" s="38">
        <f>SUM(R3:R101)</f>
        <v>135000000</v>
      </c>
      <c r="S102" s="38">
        <f>SUM(S3:S101)</f>
        <v>924478050</v>
      </c>
      <c r="T102" s="38"/>
      <c r="U102" s="38">
        <f>SUM(U3:U101)</f>
        <v>1280948961</v>
      </c>
      <c r="V102" s="38">
        <f>SUM(V3:V101)</f>
        <v>1356736524</v>
      </c>
      <c r="W102" s="38">
        <f>SUM(W3:W101)</f>
        <v>8873302959</v>
      </c>
      <c r="X102" s="38"/>
      <c r="Y102" s="38">
        <f>SUM(Y3:Y101)</f>
        <v>519904846</v>
      </c>
      <c r="Z102" s="38"/>
      <c r="AA102" s="38">
        <f>SUM(AA3:AA101)</f>
        <v>8053443288</v>
      </c>
      <c r="AB102" s="38">
        <f t="shared" ref="AB102:AK102" si="4">SUM(AB3:AB101)</f>
        <v>107669791</v>
      </c>
      <c r="AC102" s="67">
        <f t="shared" si="4"/>
        <v>6795858</v>
      </c>
      <c r="AD102" s="38">
        <f t="shared" si="4"/>
        <v>246723500</v>
      </c>
      <c r="AE102" s="38">
        <f t="shared" si="4"/>
        <v>693000000</v>
      </c>
      <c r="AF102" s="25">
        <f>AF96+AF79+AF55+AF43+AF40+AF26+AF23++AF18</f>
        <v>10769553879</v>
      </c>
      <c r="AG102" s="38">
        <f t="shared" si="4"/>
        <v>65360000</v>
      </c>
      <c r="AH102" s="38">
        <f t="shared" si="4"/>
        <v>70815000</v>
      </c>
      <c r="AI102" s="59">
        <f t="shared" si="4"/>
        <v>50000000</v>
      </c>
      <c r="AJ102" s="59">
        <f t="shared" si="4"/>
        <v>93160000</v>
      </c>
      <c r="AK102" s="59">
        <f t="shared" si="4"/>
        <v>583904967</v>
      </c>
      <c r="AL102" s="38">
        <f>SUM(AL16:AL101)</f>
        <v>464100000</v>
      </c>
      <c r="AM102" s="55">
        <f>SUM(AM3:AM101)</f>
        <v>199137000</v>
      </c>
      <c r="AN102" s="38">
        <f t="shared" ref="AN102:AT102" si="5">SUM(AN3:AN101)</f>
        <v>24615000</v>
      </c>
      <c r="AO102" s="38">
        <f t="shared" si="5"/>
        <v>406783800</v>
      </c>
      <c r="AP102" s="38">
        <f t="shared" si="5"/>
        <v>138471000</v>
      </c>
      <c r="AQ102" s="59">
        <f t="shared" si="5"/>
        <v>29350000</v>
      </c>
      <c r="AR102" s="59">
        <f t="shared" si="5"/>
        <v>37145000</v>
      </c>
      <c r="AS102" s="38">
        <f t="shared" si="5"/>
        <v>56931000</v>
      </c>
      <c r="AT102" s="38">
        <f t="shared" si="5"/>
        <v>315285000</v>
      </c>
      <c r="AU102" s="38"/>
      <c r="AV102" s="38">
        <f>SUM(AV3:AV101)</f>
        <v>120605760</v>
      </c>
      <c r="AW102" s="38">
        <f>SUM(AW3:AW101)</f>
        <v>6330199642</v>
      </c>
      <c r="AX102" s="38"/>
      <c r="AY102" s="38">
        <f>SUM(AY3:AY101)</f>
        <v>114729600</v>
      </c>
      <c r="AZ102" s="40"/>
      <c r="XDE102" s="29" t="e">
        <f>SUM(XDE3:XDE101)</f>
        <v>#REF!</v>
      </c>
      <c r="XFD102" s="29" t="e">
        <f t="shared" si="3"/>
        <v>#REF!</v>
      </c>
    </row>
    <row r="103" spans="1:52 16333:16384" s="20" customFormat="1" ht="28.5" customHeight="1">
      <c r="A103" s="10" t="s">
        <v>39</v>
      </c>
      <c r="B103" s="10" t="s">
        <v>37</v>
      </c>
      <c r="C103" s="10" t="s">
        <v>38</v>
      </c>
      <c r="D103" s="68" t="s">
        <v>1</v>
      </c>
      <c r="E103" s="10" t="s">
        <v>0</v>
      </c>
      <c r="F103" s="10" t="s">
        <v>2</v>
      </c>
      <c r="G103" s="10" t="s">
        <v>3</v>
      </c>
      <c r="H103" s="45" t="s">
        <v>116</v>
      </c>
      <c r="I103" s="10" t="s">
        <v>4</v>
      </c>
      <c r="J103" s="10" t="s">
        <v>5</v>
      </c>
      <c r="K103" s="10" t="s">
        <v>117</v>
      </c>
      <c r="L103" s="10" t="s">
        <v>6</v>
      </c>
      <c r="M103" s="10" t="s">
        <v>7</v>
      </c>
      <c r="N103" s="10" t="s">
        <v>8</v>
      </c>
      <c r="O103" s="10" t="s">
        <v>9</v>
      </c>
      <c r="P103" s="10" t="s">
        <v>139</v>
      </c>
      <c r="Q103" s="10" t="s">
        <v>10</v>
      </c>
      <c r="R103" s="10" t="s">
        <v>11</v>
      </c>
      <c r="S103" s="10" t="s">
        <v>12</v>
      </c>
      <c r="T103" s="10" t="s">
        <v>132</v>
      </c>
      <c r="U103" s="10" t="s">
        <v>129</v>
      </c>
      <c r="V103" s="10" t="s">
        <v>13</v>
      </c>
      <c r="W103" s="10" t="s">
        <v>40</v>
      </c>
      <c r="X103" s="10" t="s">
        <v>14</v>
      </c>
      <c r="Y103" s="10" t="s">
        <v>15</v>
      </c>
      <c r="Z103" s="10" t="s">
        <v>16</v>
      </c>
      <c r="AA103" s="10" t="s">
        <v>46</v>
      </c>
      <c r="AB103" s="10" t="s">
        <v>36</v>
      </c>
      <c r="AC103" s="10" t="s">
        <v>17</v>
      </c>
      <c r="AD103" s="10" t="s">
        <v>18</v>
      </c>
      <c r="AE103" s="10" t="s">
        <v>92</v>
      </c>
      <c r="AF103" s="10" t="s">
        <v>19</v>
      </c>
      <c r="AG103" s="10" t="s">
        <v>20</v>
      </c>
      <c r="AH103" s="10" t="s">
        <v>21</v>
      </c>
      <c r="AI103" s="10" t="s">
        <v>22</v>
      </c>
      <c r="AJ103" s="10" t="s">
        <v>23</v>
      </c>
      <c r="AK103" s="10" t="s">
        <v>24</v>
      </c>
      <c r="AL103" s="10" t="s">
        <v>121</v>
      </c>
      <c r="AM103" s="69" t="s">
        <v>120</v>
      </c>
      <c r="AN103" s="10" t="s">
        <v>25</v>
      </c>
      <c r="AO103" s="10" t="s">
        <v>26</v>
      </c>
      <c r="AP103" s="10" t="s">
        <v>133</v>
      </c>
      <c r="AQ103" s="10" t="s">
        <v>27</v>
      </c>
      <c r="AR103" s="10" t="s">
        <v>28</v>
      </c>
      <c r="AS103" s="10" t="s">
        <v>29</v>
      </c>
      <c r="AT103" s="10" t="s">
        <v>30</v>
      </c>
      <c r="AU103" s="10" t="s">
        <v>31</v>
      </c>
      <c r="AV103" s="10" t="s">
        <v>32</v>
      </c>
      <c r="AW103" s="10" t="s">
        <v>33</v>
      </c>
      <c r="AX103" s="10" t="s">
        <v>34</v>
      </c>
      <c r="AY103" s="10" t="s">
        <v>35</v>
      </c>
      <c r="AZ103" s="19"/>
    </row>
    <row r="104" spans="1:52 16333:16384" s="72" customFormat="1">
      <c r="A104" s="70">
        <v>100</v>
      </c>
      <c r="B104" s="70" t="s">
        <v>109</v>
      </c>
      <c r="C104" s="70">
        <v>59879700</v>
      </c>
      <c r="D104" s="70">
        <v>2</v>
      </c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>
        <v>3760000</v>
      </c>
      <c r="AK104" s="70">
        <v>5939700</v>
      </c>
      <c r="AL104" s="70"/>
      <c r="AM104" s="71"/>
      <c r="AN104" s="70"/>
      <c r="AO104" s="70">
        <v>22500000</v>
      </c>
      <c r="AP104" s="70"/>
      <c r="AQ104" s="70"/>
      <c r="AR104" s="70"/>
      <c r="AS104" s="70">
        <v>680000</v>
      </c>
      <c r="AT104" s="70">
        <v>27000000</v>
      </c>
      <c r="AU104" s="70"/>
      <c r="AV104" s="70"/>
      <c r="AW104" s="70"/>
      <c r="AX104" s="70"/>
      <c r="AY104" s="70"/>
    </row>
    <row r="105" spans="1:52 16333:16384" s="72" customFormat="1">
      <c r="A105" s="70">
        <v>101</v>
      </c>
      <c r="B105" s="70" t="s">
        <v>109</v>
      </c>
      <c r="C105" s="70">
        <v>48288000</v>
      </c>
      <c r="D105" s="70">
        <v>2</v>
      </c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>
        <v>48288000</v>
      </c>
      <c r="AD105" s="70"/>
      <c r="AE105" s="70"/>
      <c r="AF105" s="70"/>
      <c r="AG105" s="70"/>
      <c r="AH105" s="70"/>
      <c r="AI105" s="70"/>
      <c r="AJ105" s="70"/>
      <c r="AK105" s="70"/>
      <c r="AL105" s="71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</row>
    <row r="106" spans="1:52 16333:16384" s="72" customFormat="1">
      <c r="A106" s="70">
        <v>102</v>
      </c>
      <c r="B106" s="70" t="s">
        <v>138</v>
      </c>
      <c r="C106" s="70">
        <v>18637666360</v>
      </c>
      <c r="D106" s="70">
        <v>1</v>
      </c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>
        <v>18637666360</v>
      </c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1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</row>
    <row r="107" spans="1:52 16333:16384" s="72" customFormat="1">
      <c r="A107" s="70">
        <v>103</v>
      </c>
      <c r="B107" s="70" t="s">
        <v>142</v>
      </c>
      <c r="C107" s="70">
        <v>84015202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1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3">
        <v>84015202</v>
      </c>
    </row>
    <row r="108" spans="1:52 16333:16384" s="72" customFormat="1">
      <c r="A108" s="70">
        <v>104</v>
      </c>
      <c r="B108" s="70" t="s">
        <v>140</v>
      </c>
      <c r="C108" s="70">
        <v>66300000</v>
      </c>
      <c r="D108" s="70">
        <v>2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1">
        <v>66300000</v>
      </c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</row>
    <row r="109" spans="1:52 16333:16384" s="72" customFormat="1">
      <c r="A109" s="70">
        <v>105</v>
      </c>
      <c r="B109" s="70" t="s">
        <v>109</v>
      </c>
      <c r="C109" s="70">
        <v>117004300</v>
      </c>
      <c r="D109" s="70">
        <v>2</v>
      </c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>
        <v>1916000</v>
      </c>
      <c r="AH109" s="70"/>
      <c r="AI109" s="70">
        <v>21700000</v>
      </c>
      <c r="AJ109" s="70">
        <v>2725000</v>
      </c>
      <c r="AK109" s="70">
        <v>16645000</v>
      </c>
      <c r="AL109" s="71"/>
      <c r="AM109" s="70"/>
      <c r="AN109" s="70"/>
      <c r="AO109" s="70">
        <v>67537000</v>
      </c>
      <c r="AP109" s="70"/>
      <c r="AQ109" s="70">
        <v>6481300</v>
      </c>
      <c r="AR109" s="70"/>
      <c r="AS109" s="70"/>
      <c r="AT109" s="70"/>
      <c r="AU109" s="70"/>
      <c r="AV109" s="70"/>
      <c r="AW109" s="70"/>
      <c r="AX109" s="70"/>
    </row>
    <row r="110" spans="1:52 16333:16384" s="72" customFormat="1">
      <c r="A110" s="70">
        <v>106</v>
      </c>
      <c r="B110" s="70" t="s">
        <v>143</v>
      </c>
      <c r="C110" s="70">
        <v>1011244084</v>
      </c>
      <c r="D110" s="70">
        <v>1</v>
      </c>
      <c r="E110" s="70">
        <v>2947205428</v>
      </c>
      <c r="F110" s="70"/>
      <c r="G110" s="70"/>
      <c r="H110" s="70"/>
      <c r="I110" s="70"/>
      <c r="J110" s="70"/>
      <c r="K110" s="70">
        <v>14728450</v>
      </c>
      <c r="L110" s="70">
        <v>428815200</v>
      </c>
      <c r="M110" s="70">
        <v>1491651112</v>
      </c>
      <c r="N110" s="70"/>
      <c r="O110" s="70"/>
      <c r="P110" s="70"/>
      <c r="Q110" s="70">
        <v>3880078</v>
      </c>
      <c r="R110" s="70"/>
      <c r="S110" s="70">
        <v>24627900</v>
      </c>
      <c r="T110" s="70"/>
      <c r="U110" s="70">
        <v>12561990</v>
      </c>
      <c r="V110" s="70">
        <v>158487780</v>
      </c>
      <c r="W110" s="70"/>
      <c r="X110" s="70"/>
      <c r="Y110" s="70">
        <v>74373054</v>
      </c>
      <c r="Z110" s="70"/>
      <c r="AA110" s="70">
        <v>926385960</v>
      </c>
      <c r="AB110" s="70">
        <v>15215833</v>
      </c>
      <c r="AC110" s="70"/>
      <c r="AD110" s="70"/>
      <c r="AE110" s="70"/>
      <c r="AF110" s="70"/>
      <c r="AG110" s="70"/>
      <c r="AH110" s="70"/>
      <c r="AI110" s="70"/>
      <c r="AJ110" s="70"/>
      <c r="AK110" s="70"/>
      <c r="AL110" s="71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>
        <v>762653628</v>
      </c>
      <c r="AX110" s="70"/>
    </row>
    <row r="111" spans="1:52 16333:16384" s="72" customFormat="1">
      <c r="A111" s="70">
        <v>107</v>
      </c>
      <c r="B111" s="70" t="s">
        <v>144</v>
      </c>
      <c r="C111" s="70">
        <v>232966833</v>
      </c>
      <c r="D111" s="70">
        <v>1</v>
      </c>
      <c r="E111" s="70"/>
      <c r="F111" s="70">
        <v>664378649</v>
      </c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1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</row>
    <row r="112" spans="1:52 16333:16384" s="16" customFormat="1">
      <c r="A112" s="2">
        <v>108</v>
      </c>
      <c r="B112" s="2" t="s">
        <v>110</v>
      </c>
      <c r="C112" s="2">
        <v>148411550</v>
      </c>
      <c r="D112" s="2"/>
      <c r="E112" s="2"/>
      <c r="F112" s="2"/>
      <c r="G112" s="2"/>
      <c r="H112" s="2"/>
      <c r="I112" s="22"/>
      <c r="J112" s="2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2"/>
      <c r="Y112" s="2"/>
      <c r="Z112" s="22"/>
      <c r="AA112" s="4"/>
      <c r="AB112" s="22"/>
      <c r="AC112" s="61"/>
      <c r="AD112" s="2"/>
      <c r="AE112" s="22"/>
      <c r="AF112" s="2"/>
      <c r="AG112" s="2"/>
      <c r="AH112" s="22"/>
      <c r="AI112" s="57"/>
      <c r="AJ112" s="57"/>
      <c r="AK112" s="63"/>
      <c r="AL112" s="65"/>
      <c r="AM112" s="2"/>
      <c r="AN112" s="2"/>
      <c r="AO112" s="2"/>
      <c r="AP112" s="57"/>
      <c r="AQ112" s="57"/>
      <c r="AR112" s="2"/>
      <c r="AS112" s="11"/>
      <c r="AT112" s="2"/>
      <c r="AU112" s="2"/>
      <c r="AV112" s="2"/>
      <c r="AW112" s="2"/>
      <c r="AX112" s="2"/>
    </row>
    <row r="113" spans="1:50" s="72" customFormat="1">
      <c r="A113" s="70">
        <v>109</v>
      </c>
      <c r="B113" s="70" t="s">
        <v>110</v>
      </c>
      <c r="C113" s="70">
        <v>182370000</v>
      </c>
      <c r="D113" s="70">
        <v>2</v>
      </c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>
        <v>93050000</v>
      </c>
      <c r="AJ113" s="70"/>
      <c r="AK113" s="70">
        <v>89320000</v>
      </c>
      <c r="AL113" s="71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</row>
    <row r="114" spans="1:50" s="72" customFormat="1">
      <c r="A114" s="70">
        <v>110</v>
      </c>
      <c r="B114" s="70" t="s">
        <v>141</v>
      </c>
      <c r="C114" s="70">
        <v>1545422675</v>
      </c>
      <c r="D114" s="70">
        <v>2</v>
      </c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>
        <v>1545422675</v>
      </c>
      <c r="AG114" s="70"/>
      <c r="AH114" s="70"/>
      <c r="AI114" s="70"/>
      <c r="AJ114" s="70"/>
      <c r="AK114" s="70"/>
      <c r="AL114" s="71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</row>
    <row r="115" spans="1:50" s="16" customFormat="1">
      <c r="A115" s="2">
        <v>111</v>
      </c>
      <c r="B115" s="2" t="s">
        <v>98</v>
      </c>
      <c r="C115" s="2">
        <v>17305000</v>
      </c>
      <c r="D115" s="2">
        <v>2</v>
      </c>
      <c r="E115" s="2"/>
      <c r="F115" s="2"/>
      <c r="G115" s="2"/>
      <c r="H115" s="2"/>
      <c r="I115" s="22"/>
      <c r="J115" s="2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2"/>
      <c r="Y115" s="2"/>
      <c r="Z115" s="22"/>
      <c r="AA115" s="4"/>
      <c r="AB115" s="22"/>
      <c r="AC115" s="61"/>
      <c r="AD115" s="2"/>
      <c r="AE115" s="22"/>
      <c r="AF115" s="2"/>
      <c r="AG115" s="2"/>
      <c r="AH115" s="22"/>
      <c r="AI115" s="57"/>
      <c r="AJ115" s="57"/>
      <c r="AK115" s="63"/>
      <c r="AL115" s="65"/>
      <c r="AM115" s="2"/>
      <c r="AN115" s="2"/>
      <c r="AO115" s="2"/>
      <c r="AP115" s="57"/>
      <c r="AQ115" s="57"/>
      <c r="AR115" s="2"/>
      <c r="AS115" s="11"/>
      <c r="AT115" s="2"/>
      <c r="AU115" s="2"/>
      <c r="AV115" s="2"/>
      <c r="AW115" s="2"/>
      <c r="AX115" s="2"/>
    </row>
    <row r="116" spans="1:50" s="72" customFormat="1">
      <c r="A116" s="70">
        <v>112</v>
      </c>
      <c r="B116" s="70" t="s">
        <v>109</v>
      </c>
      <c r="C116" s="70">
        <v>127318600</v>
      </c>
      <c r="D116" s="70">
        <v>2</v>
      </c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>
        <v>6000000</v>
      </c>
      <c r="AH116" s="70">
        <v>3805000</v>
      </c>
      <c r="AI116" s="70"/>
      <c r="AJ116" s="70"/>
      <c r="AK116" s="70">
        <v>26406600</v>
      </c>
      <c r="AL116" s="71"/>
      <c r="AM116" s="70"/>
      <c r="AN116" s="70">
        <v>40117000</v>
      </c>
      <c r="AO116" s="70"/>
      <c r="AP116" s="70">
        <v>28162000</v>
      </c>
      <c r="AQ116" s="70"/>
      <c r="AR116" s="70"/>
      <c r="AS116" s="70">
        <v>22828000</v>
      </c>
      <c r="AT116" s="70"/>
      <c r="AU116" s="70"/>
      <c r="AV116" s="70"/>
      <c r="AW116" s="70"/>
      <c r="AX116" s="70"/>
    </row>
    <row r="117" spans="1:50" s="72" customFormat="1">
      <c r="A117" s="70">
        <v>113</v>
      </c>
      <c r="B117" s="70" t="s">
        <v>109</v>
      </c>
      <c r="C117" s="70">
        <v>124227500</v>
      </c>
      <c r="D117" s="70">
        <v>2</v>
      </c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1"/>
      <c r="AM117" s="70">
        <v>12000000</v>
      </c>
      <c r="AN117" s="70"/>
      <c r="AO117" s="70">
        <v>112227500</v>
      </c>
      <c r="AP117" s="70"/>
      <c r="AQ117" s="70"/>
      <c r="AR117" s="70"/>
      <c r="AS117" s="70"/>
      <c r="AT117" s="70"/>
      <c r="AU117" s="70"/>
      <c r="AV117" s="70"/>
      <c r="AW117" s="70"/>
      <c r="AX117" s="70"/>
    </row>
    <row r="118" spans="1:50" s="72" customFormat="1">
      <c r="A118" s="70">
        <v>114</v>
      </c>
      <c r="B118" s="70" t="s">
        <v>147</v>
      </c>
      <c r="C118" s="70">
        <v>410224480</v>
      </c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1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</row>
    <row r="119" spans="1:50" s="75" customFormat="1">
      <c r="A119" s="70">
        <v>115</v>
      </c>
      <c r="B119" s="70" t="s">
        <v>148</v>
      </c>
      <c r="C119" s="70">
        <v>1007231764</v>
      </c>
      <c r="D119" s="70">
        <v>1</v>
      </c>
      <c r="E119" s="70">
        <v>3873651429</v>
      </c>
      <c r="F119" s="70"/>
      <c r="G119" s="70"/>
      <c r="H119" s="70"/>
      <c r="I119" s="70"/>
      <c r="J119" s="70"/>
      <c r="K119" s="70">
        <v>14728450</v>
      </c>
      <c r="L119" s="70">
        <v>566441700</v>
      </c>
      <c r="M119" s="70">
        <v>1959763478</v>
      </c>
      <c r="N119" s="70"/>
      <c r="O119" s="70"/>
      <c r="P119" s="70"/>
      <c r="Q119" s="70">
        <v>3880078</v>
      </c>
      <c r="R119" s="70"/>
      <c r="S119" s="70">
        <v>49446051</v>
      </c>
      <c r="T119" s="70"/>
      <c r="U119" s="70">
        <v>19235813</v>
      </c>
      <c r="V119" s="70">
        <v>204484005</v>
      </c>
      <c r="W119" s="70"/>
      <c r="X119" s="70"/>
      <c r="Y119" s="70">
        <v>74373054</v>
      </c>
      <c r="Z119" s="70"/>
      <c r="AA119" s="70">
        <v>1251682089</v>
      </c>
      <c r="AB119" s="70">
        <v>15215833</v>
      </c>
      <c r="AC119" s="70"/>
      <c r="AD119" s="70"/>
      <c r="AE119" s="70"/>
      <c r="AF119" s="70"/>
      <c r="AG119" s="70"/>
      <c r="AH119" s="70"/>
      <c r="AI119" s="70"/>
      <c r="AJ119" s="70"/>
      <c r="AK119" s="70"/>
      <c r="AL119" s="74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>
        <v>922223104</v>
      </c>
      <c r="AX119" s="70"/>
    </row>
    <row r="120" spans="1:50" s="72" customFormat="1">
      <c r="A120" s="70">
        <v>116</v>
      </c>
      <c r="B120" s="70" t="s">
        <v>149</v>
      </c>
      <c r="C120" s="70">
        <v>236300167</v>
      </c>
      <c r="D120" s="70">
        <v>1</v>
      </c>
      <c r="E120" s="70"/>
      <c r="F120" s="70">
        <v>664378649</v>
      </c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1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</row>
    <row r="121" spans="1:50" s="72" customFormat="1">
      <c r="A121" s="70">
        <v>117</v>
      </c>
      <c r="B121" s="70" t="s">
        <v>146</v>
      </c>
      <c r="C121" s="70">
        <v>1545422675</v>
      </c>
      <c r="D121" s="70">
        <v>2</v>
      </c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>
        <v>1545422675</v>
      </c>
      <c r="AG121" s="70"/>
      <c r="AH121" s="70"/>
      <c r="AI121" s="70"/>
      <c r="AJ121" s="70"/>
      <c r="AK121" s="70"/>
      <c r="AL121" s="71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</row>
    <row r="122" spans="1:50" s="72" customFormat="1">
      <c r="A122" s="70">
        <v>118</v>
      </c>
      <c r="B122" s="70" t="s">
        <v>109</v>
      </c>
      <c r="C122" s="70">
        <v>107396500</v>
      </c>
      <c r="D122" s="70">
        <v>2</v>
      </c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>
        <v>3700000</v>
      </c>
      <c r="AD122" s="70"/>
      <c r="AE122" s="70"/>
      <c r="AF122" s="70"/>
      <c r="AG122" s="70">
        <v>1755000</v>
      </c>
      <c r="AH122" s="70"/>
      <c r="AI122" s="70">
        <v>6000000</v>
      </c>
      <c r="AJ122" s="70"/>
      <c r="AK122" s="70">
        <v>39026500</v>
      </c>
      <c r="AL122" s="71">
        <v>7770000</v>
      </c>
      <c r="AM122" s="70"/>
      <c r="AN122" s="70"/>
      <c r="AO122" s="70">
        <v>18250000</v>
      </c>
      <c r="AP122" s="70"/>
      <c r="AQ122" s="70">
        <v>14515000</v>
      </c>
      <c r="AR122" s="70">
        <v>1730000</v>
      </c>
      <c r="AS122" s="70"/>
      <c r="AT122" s="70">
        <v>14650000</v>
      </c>
      <c r="AU122" s="70"/>
      <c r="AV122" s="70"/>
      <c r="AW122" s="70"/>
      <c r="AX122" s="70"/>
    </row>
    <row r="123" spans="1:50" s="72" customFormat="1">
      <c r="A123" s="70">
        <v>119</v>
      </c>
      <c r="B123" s="70" t="s">
        <v>145</v>
      </c>
      <c r="C123" s="70">
        <v>66300000</v>
      </c>
      <c r="D123" s="70">
        <v>2</v>
      </c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1">
        <v>66300000</v>
      </c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</row>
    <row r="124" spans="1:50" s="72" customFormat="1">
      <c r="A124" s="70">
        <v>120</v>
      </c>
      <c r="B124" s="70" t="s">
        <v>151</v>
      </c>
      <c r="C124" s="70">
        <v>217339567</v>
      </c>
      <c r="D124" s="70">
        <v>1</v>
      </c>
      <c r="E124" s="70"/>
      <c r="F124" s="70"/>
      <c r="G124" s="70"/>
      <c r="H124" s="70"/>
      <c r="I124" s="70"/>
      <c r="J124" s="70">
        <v>217339567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1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</row>
    <row r="125" spans="1:50" s="72" customFormat="1">
      <c r="A125" s="70">
        <v>121</v>
      </c>
      <c r="B125" s="70" t="s">
        <v>150</v>
      </c>
      <c r="C125" s="70">
        <v>215121245</v>
      </c>
      <c r="D125" s="70">
        <v>1</v>
      </c>
      <c r="E125" s="70"/>
      <c r="F125" s="70"/>
      <c r="G125" s="70"/>
      <c r="H125" s="70"/>
      <c r="I125" s="70">
        <v>215121245</v>
      </c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1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</row>
    <row r="126" spans="1:50" s="72" customFormat="1">
      <c r="A126" s="70">
        <v>122</v>
      </c>
      <c r="B126" s="70" t="s">
        <v>152</v>
      </c>
      <c r="C126" s="70">
        <v>1411011316</v>
      </c>
      <c r="D126" s="70">
        <v>1</v>
      </c>
      <c r="E126" s="70"/>
      <c r="F126" s="70"/>
      <c r="G126" s="70"/>
      <c r="H126" s="70"/>
      <c r="I126" s="70"/>
      <c r="J126" s="70"/>
      <c r="K126" s="70"/>
      <c r="L126" s="70"/>
      <c r="M126" s="70"/>
      <c r="N126" s="70">
        <v>1411011316</v>
      </c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1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</row>
    <row r="127" spans="1:50" s="72" customFormat="1">
      <c r="A127" s="70">
        <v>123</v>
      </c>
      <c r="B127" s="70" t="s">
        <v>153</v>
      </c>
      <c r="C127" s="70">
        <v>1427579361</v>
      </c>
      <c r="D127" s="70">
        <v>1</v>
      </c>
      <c r="E127" s="70"/>
      <c r="F127" s="70"/>
      <c r="G127" s="70"/>
      <c r="H127" s="70"/>
      <c r="I127" s="70"/>
      <c r="J127" s="70"/>
      <c r="K127" s="70"/>
      <c r="L127" s="70"/>
      <c r="M127" s="70"/>
      <c r="N127" s="70">
        <v>1427579361</v>
      </c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1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</row>
    <row r="128" spans="1:50" s="72" customFormat="1">
      <c r="A128" s="70">
        <v>124</v>
      </c>
      <c r="B128" s="70" t="s">
        <v>142</v>
      </c>
      <c r="C128" s="70">
        <v>10398000</v>
      </c>
      <c r="D128" s="70">
        <v>2</v>
      </c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>
        <v>1873000</v>
      </c>
      <c r="AH128" s="70"/>
      <c r="AI128" s="70"/>
      <c r="AJ128" s="70"/>
      <c r="AK128" s="70"/>
      <c r="AL128" s="71"/>
      <c r="AM128" s="70"/>
      <c r="AN128" s="70">
        <v>6177000</v>
      </c>
      <c r="AO128" s="70">
        <v>911000</v>
      </c>
      <c r="AP128" s="70">
        <v>297000</v>
      </c>
      <c r="AQ128" s="70"/>
      <c r="AR128" s="70"/>
      <c r="AS128" s="70"/>
      <c r="AT128" s="70">
        <v>1140000</v>
      </c>
      <c r="AU128" s="70"/>
      <c r="AV128" s="70"/>
      <c r="AW128" s="70"/>
      <c r="AX128" s="70"/>
    </row>
    <row r="129" spans="1:51" s="72" customFormat="1">
      <c r="A129" s="70">
        <v>125</v>
      </c>
      <c r="B129" s="70" t="s">
        <v>109</v>
      </c>
      <c r="C129" s="70">
        <v>124552000</v>
      </c>
      <c r="D129" s="70">
        <v>2</v>
      </c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>
        <v>50500000</v>
      </c>
      <c r="AE129" s="70"/>
      <c r="AF129" s="70"/>
      <c r="AG129" s="70"/>
      <c r="AH129" s="70"/>
      <c r="AI129" s="70"/>
      <c r="AJ129" s="70">
        <v>19500000</v>
      </c>
      <c r="AK129" s="70">
        <v>5582000</v>
      </c>
      <c r="AL129" s="71"/>
      <c r="AM129" s="70"/>
      <c r="AN129" s="70"/>
      <c r="AO129" s="70">
        <v>12870000</v>
      </c>
      <c r="AP129" s="70"/>
      <c r="AQ129" s="70">
        <v>4450000</v>
      </c>
      <c r="AR129" s="70">
        <v>13000000</v>
      </c>
      <c r="AS129" s="70"/>
      <c r="AT129" s="70">
        <v>18650000</v>
      </c>
      <c r="AU129" s="70"/>
      <c r="AV129" s="70"/>
      <c r="AW129" s="70"/>
      <c r="AX129" s="70"/>
    </row>
    <row r="130" spans="1:51" s="72" customFormat="1">
      <c r="A130" s="70">
        <v>126</v>
      </c>
      <c r="B130" s="70" t="s">
        <v>154</v>
      </c>
      <c r="C130" s="70">
        <v>497904000</v>
      </c>
      <c r="D130" s="70">
        <v>2</v>
      </c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>
        <v>497904000</v>
      </c>
      <c r="AF130" s="70"/>
      <c r="AG130" s="70"/>
      <c r="AH130" s="70"/>
      <c r="AI130" s="70"/>
      <c r="AJ130" s="70"/>
      <c r="AK130" s="70"/>
      <c r="AL130" s="71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</row>
    <row r="131" spans="1:51" s="72" customFormat="1">
      <c r="A131" s="70">
        <v>127</v>
      </c>
      <c r="B131" s="70" t="s">
        <v>155</v>
      </c>
      <c r="C131" s="70">
        <v>346500000</v>
      </c>
      <c r="D131" s="70">
        <v>2</v>
      </c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>
        <v>346500000</v>
      </c>
      <c r="AF131" s="70"/>
      <c r="AG131" s="70"/>
      <c r="AH131" s="70"/>
      <c r="AI131" s="70"/>
      <c r="AJ131" s="70"/>
      <c r="AK131" s="70"/>
      <c r="AL131" s="71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</row>
    <row r="132" spans="1:51" s="72" customFormat="1">
      <c r="A132" s="70">
        <v>128</v>
      </c>
      <c r="B132" s="70" t="s">
        <v>157</v>
      </c>
      <c r="C132" s="70">
        <v>294800000</v>
      </c>
      <c r="D132" s="70">
        <v>2</v>
      </c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>
        <v>294800000</v>
      </c>
      <c r="AF132" s="70"/>
      <c r="AG132" s="70"/>
      <c r="AH132" s="70"/>
      <c r="AI132" s="70"/>
      <c r="AJ132" s="70"/>
      <c r="AK132" s="70"/>
      <c r="AL132" s="71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</row>
    <row r="133" spans="1:51" s="72" customFormat="1">
      <c r="A133" s="70">
        <v>129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1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</row>
    <row r="134" spans="1:51" s="72" customFormat="1">
      <c r="A134" s="70">
        <v>130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1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</row>
    <row r="135" spans="1:51" s="72" customFormat="1">
      <c r="A135" s="70">
        <v>131</v>
      </c>
      <c r="B135" s="70" t="s">
        <v>160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1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</row>
    <row r="136" spans="1:51" s="72" customFormat="1">
      <c r="A136" s="70">
        <v>132</v>
      </c>
      <c r="B136" s="70" t="s">
        <v>159</v>
      </c>
      <c r="C136" s="70"/>
      <c r="D136" s="70"/>
      <c r="E136" s="70"/>
      <c r="F136" s="70"/>
      <c r="G136" s="70"/>
      <c r="H136" s="70"/>
      <c r="I136" s="70"/>
      <c r="J136" s="70"/>
      <c r="K136" s="70">
        <v>14728450</v>
      </c>
      <c r="L136" s="70">
        <v>428815200</v>
      </c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1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</row>
    <row r="137" spans="1:51" s="72" customFormat="1">
      <c r="A137" s="70">
        <v>133</v>
      </c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1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</row>
    <row r="138" spans="1:51" s="16" customFormat="1">
      <c r="A138" s="2"/>
      <c r="B138" s="2"/>
      <c r="C138" s="2"/>
      <c r="D138" s="2"/>
      <c r="E138" s="2">
        <f>SUM(E110:E132)</f>
        <v>6820856857</v>
      </c>
      <c r="F138" s="2">
        <f>SUM(F111:F132)</f>
        <v>1328757298</v>
      </c>
      <c r="G138" s="2"/>
      <c r="H138" s="2"/>
      <c r="I138" s="22">
        <f t="shared" ref="I138:N138" si="6">SUM(I104:I132)</f>
        <v>215121245</v>
      </c>
      <c r="J138" s="22">
        <f t="shared" si="6"/>
        <v>217339567</v>
      </c>
      <c r="K138" s="2">
        <f>SUM(K109:K137)</f>
        <v>44185350</v>
      </c>
      <c r="L138" s="2">
        <f t="shared" si="6"/>
        <v>995256900</v>
      </c>
      <c r="M138" s="2">
        <f t="shared" si="6"/>
        <v>3451414590</v>
      </c>
      <c r="N138" s="2">
        <f t="shared" si="6"/>
        <v>2838590677</v>
      </c>
      <c r="O138" s="2"/>
      <c r="P138" s="2">
        <f>SUM(P104:P132)</f>
        <v>18637666360</v>
      </c>
      <c r="Q138" s="2">
        <f>SUM(Q104:Q132)</f>
        <v>7760156</v>
      </c>
      <c r="R138" s="2"/>
      <c r="S138" s="2">
        <f>SUM(S104:S132)</f>
        <v>74073951</v>
      </c>
      <c r="T138" s="2"/>
      <c r="U138" s="2">
        <f>SUM(U104:U132)</f>
        <v>31797803</v>
      </c>
      <c r="V138" s="2">
        <f>SUM(V104:V132)</f>
        <v>362971785</v>
      </c>
      <c r="W138" s="2"/>
      <c r="X138" s="22"/>
      <c r="Y138" s="2">
        <f>SUM(Y104:Y132)</f>
        <v>148746108</v>
      </c>
      <c r="Z138" s="22"/>
      <c r="AA138" s="4">
        <f t="shared" ref="AA138:AT138" si="7">SUM(AA104:AA132)</f>
        <v>2178068049</v>
      </c>
      <c r="AB138" s="22">
        <f t="shared" si="7"/>
        <v>30431666</v>
      </c>
      <c r="AC138" s="61">
        <f t="shared" si="7"/>
        <v>51988000</v>
      </c>
      <c r="AD138" s="2">
        <f t="shared" si="7"/>
        <v>50500000</v>
      </c>
      <c r="AE138" s="22">
        <f t="shared" si="7"/>
        <v>1139204000</v>
      </c>
      <c r="AF138" s="2">
        <f t="shared" si="7"/>
        <v>3090845350</v>
      </c>
      <c r="AG138" s="2">
        <f t="shared" si="7"/>
        <v>11544000</v>
      </c>
      <c r="AH138" s="22">
        <f t="shared" si="7"/>
        <v>3805000</v>
      </c>
      <c r="AI138" s="57">
        <f t="shared" si="7"/>
        <v>120750000</v>
      </c>
      <c r="AJ138" s="57">
        <f t="shared" si="7"/>
        <v>25985000</v>
      </c>
      <c r="AK138" s="63">
        <f t="shared" si="7"/>
        <v>182919800</v>
      </c>
      <c r="AL138" s="65">
        <f t="shared" si="7"/>
        <v>140370000</v>
      </c>
      <c r="AM138" s="2">
        <f t="shared" si="7"/>
        <v>12000000</v>
      </c>
      <c r="AN138" s="2">
        <f t="shared" si="7"/>
        <v>46294000</v>
      </c>
      <c r="AO138" s="2">
        <f t="shared" si="7"/>
        <v>234295500</v>
      </c>
      <c r="AP138" s="57">
        <f t="shared" si="7"/>
        <v>28459000</v>
      </c>
      <c r="AQ138" s="57">
        <f t="shared" si="7"/>
        <v>25446300</v>
      </c>
      <c r="AR138" s="2">
        <f t="shared" si="7"/>
        <v>14730000</v>
      </c>
      <c r="AS138" s="11">
        <f t="shared" si="7"/>
        <v>23508000</v>
      </c>
      <c r="AT138" s="2">
        <f t="shared" si="7"/>
        <v>61440000</v>
      </c>
      <c r="AU138" s="2"/>
      <c r="AV138" s="2"/>
      <c r="AW138" s="2">
        <f>SUM(AW104:AW132)</f>
        <v>1684876732</v>
      </c>
      <c r="AX138" s="2"/>
      <c r="AY138" s="16">
        <f>SUM(AY104:AY132)</f>
        <v>84015202</v>
      </c>
    </row>
    <row r="139" spans="1:51" s="16" customFormat="1">
      <c r="A139" s="77">
        <f>102:102+E138</f>
        <v>6820861807</v>
      </c>
      <c r="B139" s="2" t="s">
        <v>158</v>
      </c>
      <c r="C139" s="2"/>
      <c r="D139" s="2"/>
      <c r="E139" s="2">
        <f>E138+E102</f>
        <v>31566119761</v>
      </c>
      <c r="F139" s="2"/>
      <c r="G139" s="2"/>
      <c r="H139" s="2"/>
      <c r="I139" s="22">
        <f>I102+I138</f>
        <v>6716713835</v>
      </c>
      <c r="J139" s="22">
        <f>J138+J102</f>
        <v>1203073177</v>
      </c>
      <c r="K139" s="2">
        <f>K138+K102</f>
        <v>147284500</v>
      </c>
      <c r="L139" s="2">
        <f>L138+L102</f>
        <v>4743043800</v>
      </c>
      <c r="M139" s="2">
        <f>M138+M102</f>
        <v>17036049491</v>
      </c>
      <c r="N139" s="2">
        <f>N138+N102</f>
        <v>5857590677</v>
      </c>
      <c r="O139" s="2"/>
      <c r="P139" s="2"/>
      <c r="Q139" s="2">
        <f>Q138+Q102</f>
        <v>53108712</v>
      </c>
      <c r="R139" s="2"/>
      <c r="S139" s="2">
        <f>S138+S102</f>
        <v>998552001</v>
      </c>
      <c r="T139" s="2"/>
      <c r="U139" s="2">
        <f>U138+U102</f>
        <v>1312746764</v>
      </c>
      <c r="V139" s="2">
        <f>V138+V102</f>
        <v>1719708309</v>
      </c>
      <c r="W139" s="2"/>
      <c r="X139" s="22"/>
      <c r="Y139" s="2">
        <f>Y138+Y102</f>
        <v>668650954</v>
      </c>
      <c r="Z139" s="22"/>
      <c r="AA139" s="4">
        <f>AA102+AA138</f>
        <v>10231511337</v>
      </c>
      <c r="AB139" s="22">
        <f t="shared" ref="AB139:AP139" si="8">AB138+AB102</f>
        <v>138101457</v>
      </c>
      <c r="AC139" s="61">
        <f t="shared" si="8"/>
        <v>58783858</v>
      </c>
      <c r="AD139" s="2">
        <f t="shared" si="8"/>
        <v>297223500</v>
      </c>
      <c r="AE139" s="22">
        <f t="shared" si="8"/>
        <v>1832204000</v>
      </c>
      <c r="AF139" s="2">
        <f t="shared" si="8"/>
        <v>13860399229</v>
      </c>
      <c r="AG139" s="2">
        <f t="shared" si="8"/>
        <v>76904000</v>
      </c>
      <c r="AH139" s="22">
        <f t="shared" si="8"/>
        <v>74620000</v>
      </c>
      <c r="AI139" s="57">
        <f t="shared" si="8"/>
        <v>170750000</v>
      </c>
      <c r="AJ139" s="57">
        <f t="shared" si="8"/>
        <v>119145000</v>
      </c>
      <c r="AK139" s="63">
        <f t="shared" si="8"/>
        <v>766824767</v>
      </c>
      <c r="AL139" s="65">
        <f t="shared" si="8"/>
        <v>604470000</v>
      </c>
      <c r="AM139" s="2">
        <f t="shared" si="8"/>
        <v>211137000</v>
      </c>
      <c r="AN139" s="2">
        <f t="shared" si="8"/>
        <v>70909000</v>
      </c>
      <c r="AO139" s="2">
        <f t="shared" si="8"/>
        <v>641079300</v>
      </c>
      <c r="AP139" s="57">
        <f t="shared" si="8"/>
        <v>166930000</v>
      </c>
      <c r="AQ139" s="57">
        <f>AQ102+AQ138</f>
        <v>54796300</v>
      </c>
      <c r="AR139" s="2">
        <f>AR138+AR102</f>
        <v>51875000</v>
      </c>
      <c r="AS139" s="11">
        <f>AS138+AS102</f>
        <v>80439000</v>
      </c>
      <c r="AT139" s="2">
        <f>AT138+AT102</f>
        <v>376725000</v>
      </c>
      <c r="AU139" s="2"/>
      <c r="AV139" s="2"/>
      <c r="AW139" s="2">
        <f>AW138+AW102</f>
        <v>8015076374</v>
      </c>
      <c r="AX139" s="2"/>
      <c r="AY139" s="16">
        <f>AY138+AY102</f>
        <v>198744802</v>
      </c>
    </row>
    <row r="140" spans="1:51" s="16" customFormat="1">
      <c r="A140" s="2"/>
      <c r="B140" s="2"/>
      <c r="C140" s="2"/>
      <c r="D140" s="2"/>
      <c r="E140" s="2"/>
      <c r="F140" s="2"/>
      <c r="G140" s="2"/>
      <c r="H140" s="2"/>
      <c r="I140" s="22"/>
      <c r="J140" s="2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2"/>
      <c r="Y140" s="2"/>
      <c r="Z140" s="22"/>
      <c r="AA140" s="4">
        <v>2280111351</v>
      </c>
      <c r="AB140" s="22"/>
      <c r="AC140" s="61"/>
      <c r="AD140" s="2"/>
      <c r="AE140" s="22"/>
      <c r="AF140" s="2"/>
      <c r="AG140" s="2"/>
      <c r="AH140" s="22"/>
      <c r="AI140" s="57"/>
      <c r="AJ140" s="57"/>
      <c r="AK140" s="63"/>
      <c r="AL140" s="65"/>
      <c r="AM140" s="2"/>
      <c r="AN140" s="2"/>
      <c r="AO140" s="2"/>
      <c r="AP140" s="57"/>
      <c r="AQ140" s="57"/>
      <c r="AR140" s="2"/>
      <c r="AS140" s="11"/>
      <c r="AT140" s="2"/>
      <c r="AU140" s="2"/>
      <c r="AV140" s="2"/>
      <c r="AW140" s="2"/>
      <c r="AX140" s="2"/>
    </row>
    <row r="141" spans="1:51" s="16" customFormat="1">
      <c r="A141" s="2"/>
      <c r="B141" s="2"/>
      <c r="C141" s="2"/>
      <c r="D141" s="2"/>
      <c r="E141" s="2"/>
      <c r="F141" s="2"/>
      <c r="G141" s="2"/>
      <c r="H141" s="2"/>
      <c r="I141" s="22"/>
      <c r="J141" s="2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2"/>
      <c r="Y141" s="2"/>
      <c r="Z141" s="22"/>
      <c r="AA141" s="4">
        <f>AA140+AA139</f>
        <v>12511622688</v>
      </c>
      <c r="AB141" s="22"/>
      <c r="AC141" s="61"/>
      <c r="AD141" s="2"/>
      <c r="AE141" s="22"/>
      <c r="AF141" s="2"/>
      <c r="AG141" s="2"/>
      <c r="AH141" s="22"/>
      <c r="AI141" s="57"/>
      <c r="AJ141" s="57"/>
      <c r="AK141" s="63"/>
      <c r="AL141" s="65"/>
      <c r="AM141" s="2"/>
      <c r="AN141" s="2"/>
      <c r="AO141" s="2"/>
      <c r="AP141" s="57"/>
      <c r="AQ141" s="57"/>
      <c r="AR141" s="2"/>
      <c r="AS141" s="11"/>
      <c r="AT141" s="2"/>
      <c r="AU141" s="2"/>
      <c r="AV141" s="2"/>
      <c r="AW141" s="2"/>
      <c r="AX141" s="2"/>
    </row>
    <row r="142" spans="1:51" s="16" customFormat="1">
      <c r="A142" s="2"/>
      <c r="B142" s="2"/>
      <c r="C142" s="2"/>
      <c r="D142" s="2"/>
      <c r="E142" s="2"/>
      <c r="F142" s="2"/>
      <c r="G142" s="2"/>
      <c r="H142" s="2"/>
      <c r="I142" s="22"/>
      <c r="J142" s="2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2"/>
      <c r="Y142" s="2"/>
      <c r="Z142" s="22"/>
      <c r="AA142" s="4"/>
      <c r="AB142" s="22"/>
      <c r="AC142" s="61"/>
      <c r="AD142" s="2"/>
      <c r="AE142" s="22"/>
      <c r="AF142" s="2"/>
      <c r="AG142" s="2"/>
      <c r="AH142" s="22"/>
      <c r="AI142" s="57"/>
      <c r="AJ142" s="57"/>
      <c r="AK142" s="63"/>
      <c r="AL142" s="65"/>
      <c r="AM142" s="2"/>
      <c r="AN142" s="2"/>
      <c r="AO142" s="2"/>
      <c r="AP142" s="57"/>
      <c r="AQ142" s="57"/>
      <c r="AR142" s="2"/>
      <c r="AS142" s="11"/>
      <c r="AT142" s="2"/>
      <c r="AU142" s="2"/>
      <c r="AV142" s="2"/>
      <c r="AW142" s="2"/>
      <c r="AX142" s="2"/>
    </row>
    <row r="143" spans="1:51" s="16" customFormat="1">
      <c r="A143" s="2"/>
      <c r="B143" s="2"/>
      <c r="C143" s="2"/>
      <c r="D143" s="2"/>
      <c r="E143" s="2"/>
      <c r="F143" s="2"/>
      <c r="G143" s="2"/>
      <c r="H143" s="2"/>
      <c r="I143" s="22"/>
      <c r="J143" s="2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2"/>
      <c r="Y143" s="2"/>
      <c r="Z143" s="22"/>
      <c r="AA143" s="4"/>
      <c r="AB143" s="22"/>
      <c r="AC143" s="61"/>
      <c r="AD143" s="2"/>
      <c r="AE143" s="22"/>
      <c r="AF143" s="2"/>
      <c r="AG143" s="2"/>
      <c r="AH143" s="22"/>
      <c r="AI143" s="57"/>
      <c r="AJ143" s="57"/>
      <c r="AK143" s="63"/>
      <c r="AL143" s="65"/>
      <c r="AM143" s="2"/>
      <c r="AN143" s="2"/>
      <c r="AO143" s="2"/>
      <c r="AP143" s="57"/>
      <c r="AQ143" s="57"/>
      <c r="AR143" s="2"/>
      <c r="AS143" s="11"/>
      <c r="AT143" s="2"/>
      <c r="AU143" s="2"/>
      <c r="AV143" s="2"/>
      <c r="AW143" s="2"/>
      <c r="AX143" s="2"/>
    </row>
    <row r="144" spans="1:51" s="16" customFormat="1">
      <c r="A144" s="2"/>
      <c r="B144" s="2"/>
      <c r="C144" s="2"/>
      <c r="D144" s="2"/>
      <c r="E144" s="2"/>
      <c r="F144" s="2"/>
      <c r="G144" s="2"/>
      <c r="H144" s="2"/>
      <c r="I144" s="22"/>
      <c r="J144" s="2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2"/>
      <c r="Y144" s="2"/>
      <c r="Z144" s="22"/>
      <c r="AA144" s="4"/>
      <c r="AB144" s="22"/>
      <c r="AC144" s="61"/>
      <c r="AD144" s="2"/>
      <c r="AE144" s="22"/>
      <c r="AF144" s="2"/>
      <c r="AG144" s="2"/>
      <c r="AH144" s="22"/>
      <c r="AI144" s="57"/>
      <c r="AJ144" s="57"/>
      <c r="AK144" s="63"/>
      <c r="AL144" s="65"/>
      <c r="AM144" s="2"/>
      <c r="AN144" s="2"/>
      <c r="AO144" s="2"/>
      <c r="AP144" s="57"/>
      <c r="AQ144" s="57"/>
      <c r="AR144" s="2"/>
      <c r="AS144" s="11"/>
      <c r="AT144" s="2"/>
      <c r="AU144" s="2"/>
      <c r="AV144" s="2"/>
      <c r="AW144" s="2"/>
      <c r="AX144" s="2"/>
    </row>
    <row r="145" spans="1:50" s="16" customFormat="1">
      <c r="A145" s="2"/>
      <c r="B145" s="2"/>
      <c r="C145" s="2"/>
      <c r="D145" s="2"/>
      <c r="E145" s="2"/>
      <c r="F145" s="2"/>
      <c r="G145" s="2"/>
      <c r="H145" s="2"/>
      <c r="I145" s="22"/>
      <c r="J145" s="2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2"/>
      <c r="Y145" s="2"/>
      <c r="Z145" s="22"/>
      <c r="AA145" s="4"/>
      <c r="AB145" s="22"/>
      <c r="AC145" s="61"/>
      <c r="AD145" s="2"/>
      <c r="AE145" s="22"/>
      <c r="AF145" s="2"/>
      <c r="AG145" s="2"/>
      <c r="AH145" s="22"/>
      <c r="AI145" s="57"/>
      <c r="AJ145" s="57"/>
      <c r="AK145" s="63"/>
      <c r="AL145" s="65"/>
      <c r="AM145" s="2"/>
      <c r="AN145" s="2"/>
      <c r="AO145" s="2"/>
      <c r="AP145" s="57"/>
      <c r="AQ145" s="57"/>
      <c r="AR145" s="2"/>
      <c r="AS145" s="11"/>
      <c r="AT145" s="2"/>
      <c r="AU145" s="2"/>
      <c r="AV145" s="2"/>
      <c r="AW145" s="2"/>
      <c r="AX145" s="2"/>
    </row>
    <row r="146" spans="1:50" s="16" customFormat="1">
      <c r="A146" s="2"/>
      <c r="B146" s="2"/>
      <c r="C146" s="2"/>
      <c r="D146" s="2"/>
      <c r="E146" s="2"/>
      <c r="F146" s="2"/>
      <c r="G146" s="2"/>
      <c r="H146" s="2"/>
      <c r="I146" s="22"/>
      <c r="J146" s="2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2"/>
      <c r="Y146" s="2"/>
      <c r="Z146" s="22"/>
      <c r="AA146" s="4"/>
      <c r="AB146" s="22"/>
      <c r="AC146" s="61"/>
      <c r="AD146" s="2"/>
      <c r="AE146" s="22"/>
      <c r="AF146" s="2"/>
      <c r="AG146" s="2"/>
      <c r="AH146" s="22"/>
      <c r="AI146" s="57"/>
      <c r="AJ146" s="57"/>
      <c r="AK146" s="63"/>
      <c r="AL146" s="65"/>
      <c r="AM146" s="2"/>
      <c r="AN146" s="2"/>
      <c r="AO146" s="2"/>
      <c r="AP146" s="57"/>
      <c r="AQ146" s="57"/>
      <c r="AR146" s="2"/>
      <c r="AS146" s="11"/>
      <c r="AT146" s="2"/>
      <c r="AU146" s="2"/>
      <c r="AV146" s="2"/>
      <c r="AW146" s="2"/>
      <c r="AX146" s="2"/>
    </row>
    <row r="147" spans="1:50" s="16" customFormat="1">
      <c r="A147" s="2"/>
      <c r="B147" s="2"/>
      <c r="C147" s="2"/>
      <c r="D147" s="2"/>
      <c r="E147" s="2"/>
      <c r="F147" s="2"/>
      <c r="G147" s="2"/>
      <c r="H147" s="2"/>
      <c r="I147" s="22"/>
      <c r="J147" s="2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2"/>
      <c r="Y147" s="2"/>
      <c r="Z147" s="22"/>
      <c r="AA147" s="4"/>
      <c r="AB147" s="22"/>
      <c r="AC147" s="61"/>
      <c r="AD147" s="2"/>
      <c r="AE147" s="22"/>
      <c r="AF147" s="2"/>
      <c r="AG147" s="2"/>
      <c r="AH147" s="22"/>
      <c r="AI147" s="57"/>
      <c r="AJ147" s="57"/>
      <c r="AK147" s="63"/>
      <c r="AL147" s="65"/>
      <c r="AM147" s="2"/>
      <c r="AN147" s="2"/>
      <c r="AO147" s="2"/>
      <c r="AP147" s="57"/>
      <c r="AQ147" s="57"/>
      <c r="AR147" s="2"/>
      <c r="AS147" s="11"/>
      <c r="AT147" s="2"/>
      <c r="AU147" s="2"/>
      <c r="AV147" s="2"/>
      <c r="AW147" s="2"/>
      <c r="AX147" s="2"/>
    </row>
    <row r="148" spans="1:50">
      <c r="AK148" s="64"/>
    </row>
  </sheetData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rightToLeft="1" topLeftCell="A34" workbookViewId="0">
      <selection activeCell="A3" sqref="A3"/>
    </sheetView>
  </sheetViews>
  <sheetFormatPr defaultRowHeight="15"/>
  <cols>
    <col min="1" max="1" width="13" customWidth="1"/>
    <col min="2" max="5" width="11.875" bestFit="1" customWidth="1"/>
    <col min="6" max="7" width="9.875" bestFit="1" customWidth="1"/>
    <col min="8" max="8" width="10.875" bestFit="1" customWidth="1"/>
    <col min="9" max="9" width="11.875" bestFit="1" customWidth="1"/>
    <col min="10" max="10" width="10.875" bestFit="1" customWidth="1"/>
    <col min="11" max="11" width="9.875" bestFit="1" customWidth="1"/>
    <col min="13" max="15" width="9.625" bestFit="1" customWidth="1"/>
    <col min="16" max="18" width="10.875" bestFit="1" customWidth="1"/>
    <col min="20" max="20" width="9.875" bestFit="1" customWidth="1"/>
    <col min="22" max="22" width="10.875" bestFit="1" customWidth="1"/>
    <col min="23" max="23" width="9.875" bestFit="1" customWidth="1"/>
  </cols>
  <sheetData>
    <row r="1" spans="1:7" s="1" customFormat="1">
      <c r="A1" s="10" t="s">
        <v>0</v>
      </c>
      <c r="B1" s="10" t="s">
        <v>2</v>
      </c>
      <c r="C1" s="10" t="s">
        <v>3</v>
      </c>
      <c r="D1" s="45" t="s">
        <v>116</v>
      </c>
      <c r="E1" s="10" t="s">
        <v>4</v>
      </c>
      <c r="F1" s="10" t="s">
        <v>5</v>
      </c>
      <c r="G1" s="10" t="s">
        <v>117</v>
      </c>
    </row>
    <row r="2" spans="1:7" s="1" customFormat="1">
      <c r="A2" s="44">
        <v>44017000000</v>
      </c>
      <c r="B2" s="44">
        <v>15470000000</v>
      </c>
      <c r="C2" s="44">
        <v>1329000000</v>
      </c>
      <c r="D2" s="44">
        <v>696000000</v>
      </c>
      <c r="E2" s="44">
        <v>8186000000</v>
      </c>
      <c r="F2" s="44">
        <v>2700000000</v>
      </c>
      <c r="G2" s="44">
        <v>180000000</v>
      </c>
    </row>
    <row r="3" spans="1:7" s="1" customFormat="1">
      <c r="A3" s="19">
        <v>247452262904</v>
      </c>
      <c r="B3" s="19">
        <v>10701389071</v>
      </c>
      <c r="C3" s="19"/>
      <c r="D3" s="19"/>
      <c r="E3" s="19">
        <v>6501592590</v>
      </c>
      <c r="F3" s="19">
        <v>985733610</v>
      </c>
      <c r="G3" s="19">
        <v>103099150</v>
      </c>
    </row>
    <row r="4" spans="1:7" s="1" customFormat="1">
      <c r="A4" s="46"/>
      <c r="B4" s="46"/>
      <c r="C4" s="46"/>
      <c r="D4" s="46"/>
      <c r="E4" s="46"/>
      <c r="F4" s="46"/>
      <c r="G4" s="46"/>
    </row>
    <row r="5" spans="1:7">
      <c r="A5" s="20"/>
      <c r="B5" s="20"/>
      <c r="C5" s="20"/>
      <c r="D5" s="20"/>
      <c r="E5" s="20"/>
      <c r="F5" s="20"/>
      <c r="G5" s="20"/>
    </row>
    <row r="6" spans="1:7" s="42" customFormat="1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</row>
    <row r="7" spans="1:7" s="43" customFormat="1">
      <c r="A7" s="44">
        <v>6489000000</v>
      </c>
      <c r="B7" s="44">
        <v>23016000000</v>
      </c>
      <c r="C7" s="44">
        <v>3019000000</v>
      </c>
      <c r="D7" s="44">
        <v>9036000000</v>
      </c>
      <c r="E7" s="44">
        <v>47000000</v>
      </c>
      <c r="F7" s="44">
        <v>2560000000</v>
      </c>
      <c r="G7" s="44">
        <v>5006000000</v>
      </c>
    </row>
    <row r="8" spans="1:7" s="1" customFormat="1">
      <c r="A8" s="19">
        <v>3747786900</v>
      </c>
      <c r="B8" s="19">
        <v>13584634901</v>
      </c>
      <c r="C8" s="19">
        <v>2838590677</v>
      </c>
      <c r="D8" s="19"/>
      <c r="E8" s="19">
        <v>45348556</v>
      </c>
      <c r="F8" s="19">
        <v>135000000</v>
      </c>
      <c r="G8" s="19">
        <v>92447805</v>
      </c>
    </row>
    <row r="9" spans="1:7" s="1" customFormat="1">
      <c r="A9" s="46"/>
      <c r="B9" s="46"/>
      <c r="C9" s="46"/>
      <c r="D9" s="46"/>
      <c r="E9" s="46"/>
      <c r="F9" s="46"/>
      <c r="G9" s="46"/>
    </row>
    <row r="10" spans="1:7">
      <c r="A10" s="20"/>
      <c r="B10" s="20"/>
      <c r="C10" s="20"/>
      <c r="D10" s="20"/>
      <c r="E10" s="20"/>
      <c r="F10" s="20"/>
      <c r="G10" s="20"/>
    </row>
    <row r="11" spans="1:7" s="1" customFormat="1">
      <c r="A11" s="10" t="s">
        <v>132</v>
      </c>
      <c r="B11" s="10" t="s">
        <v>129</v>
      </c>
      <c r="C11" s="10" t="s">
        <v>13</v>
      </c>
      <c r="D11" s="10" t="s">
        <v>40</v>
      </c>
      <c r="E11" s="10" t="s">
        <v>14</v>
      </c>
      <c r="F11" s="10" t="s">
        <v>15</v>
      </c>
      <c r="G11" s="10" t="s">
        <v>16</v>
      </c>
    </row>
    <row r="12" spans="1:7" s="1" customFormat="1">
      <c r="A12" s="44">
        <v>6050000000</v>
      </c>
      <c r="B12" s="44">
        <v>2180000000</v>
      </c>
      <c r="C12" s="44">
        <v>2329000000</v>
      </c>
      <c r="D12" s="44">
        <v>8876000000</v>
      </c>
      <c r="E12" s="44">
        <v>243000000</v>
      </c>
      <c r="F12" s="44">
        <v>898000000</v>
      </c>
      <c r="G12" s="44">
        <v>290000000</v>
      </c>
    </row>
    <row r="13" spans="1:7" s="1" customFormat="1">
      <c r="A13" s="19"/>
      <c r="B13" s="19">
        <v>1280948961</v>
      </c>
      <c r="C13" s="19">
        <v>1356736524</v>
      </c>
      <c r="D13" s="19">
        <v>8873302959</v>
      </c>
      <c r="E13" s="19"/>
      <c r="F13" s="19">
        <v>519904846</v>
      </c>
      <c r="G13" s="19"/>
    </row>
    <row r="14" spans="1:7" s="1" customFormat="1">
      <c r="A14" s="46"/>
      <c r="B14" s="46"/>
      <c r="C14" s="46"/>
      <c r="D14" s="46"/>
      <c r="E14" s="46"/>
      <c r="F14" s="46"/>
      <c r="G14" s="46"/>
    </row>
    <row r="15" spans="1:7">
      <c r="A15" s="20"/>
      <c r="B15" s="20"/>
      <c r="C15" s="20"/>
      <c r="D15" s="20"/>
      <c r="E15" s="20"/>
      <c r="F15" s="20"/>
      <c r="G15" s="20"/>
    </row>
    <row r="16" spans="1:7" s="1" customFormat="1">
      <c r="A16" s="10" t="s">
        <v>46</v>
      </c>
      <c r="B16" s="10" t="s">
        <v>36</v>
      </c>
      <c r="C16" s="20"/>
      <c r="D16" s="20"/>
      <c r="E16" s="20"/>
      <c r="F16" s="20"/>
      <c r="G16" s="20"/>
    </row>
    <row r="17" spans="1:7" s="1" customFormat="1">
      <c r="A17" s="44">
        <v>17080000000</v>
      </c>
      <c r="B17" s="44">
        <v>194000000</v>
      </c>
      <c r="C17" s="20"/>
      <c r="D17" s="20"/>
      <c r="E17" s="20"/>
      <c r="F17" s="20"/>
      <c r="G17" s="20"/>
    </row>
    <row r="18" spans="1:7" s="1" customFormat="1">
      <c r="A18" s="19">
        <v>7234283749</v>
      </c>
      <c r="B18" s="19">
        <v>107669791</v>
      </c>
      <c r="C18" s="20"/>
      <c r="D18" s="20"/>
      <c r="E18" s="20"/>
      <c r="F18" s="20"/>
      <c r="G18" s="20"/>
    </row>
    <row r="19" spans="1:7">
      <c r="A19" s="20"/>
      <c r="B19" s="20"/>
      <c r="C19" s="20"/>
      <c r="D19" s="20"/>
      <c r="E19" s="20"/>
      <c r="F19" s="20"/>
      <c r="G19" s="20"/>
    </row>
    <row r="21" spans="1:7" s="1" customFormat="1">
      <c r="A21" s="27" t="s">
        <v>136</v>
      </c>
      <c r="B21" s="26" t="s">
        <v>32</v>
      </c>
      <c r="C21" s="26" t="s">
        <v>33</v>
      </c>
      <c r="D21" s="26" t="s">
        <v>34</v>
      </c>
    </row>
    <row r="22" spans="1:7">
      <c r="A22" s="26">
        <v>150000000</v>
      </c>
      <c r="B22" s="26">
        <v>155000000</v>
      </c>
      <c r="C22" s="28">
        <v>10589000000</v>
      </c>
      <c r="D22" s="26">
        <v>120000000</v>
      </c>
    </row>
    <row r="23" spans="1:7" s="1" customFormat="1">
      <c r="A23" s="27"/>
      <c r="B23" s="27">
        <v>120605760</v>
      </c>
      <c r="C23" s="50">
        <v>6330199642</v>
      </c>
      <c r="D23" s="27"/>
    </row>
    <row r="24" spans="1:7">
      <c r="A24" s="28"/>
      <c r="B24" s="28"/>
      <c r="C24" s="28"/>
      <c r="D24" s="28"/>
    </row>
    <row r="25" spans="1:7" s="1" customFormat="1">
      <c r="A25" s="26" t="s">
        <v>35</v>
      </c>
      <c r="B25" s="27"/>
      <c r="C25" s="28"/>
      <c r="D25" s="28"/>
    </row>
    <row r="26" spans="1:7">
      <c r="A26" s="26">
        <v>500000000</v>
      </c>
      <c r="B26" s="27"/>
      <c r="C26" s="28"/>
      <c r="D26" s="28"/>
    </row>
    <row r="27" spans="1:7">
      <c r="A27" s="27">
        <v>114729600</v>
      </c>
      <c r="B27" s="27"/>
      <c r="C27" s="28"/>
      <c r="D27" s="28"/>
    </row>
    <row r="30" spans="1:7" s="1" customFormat="1">
      <c r="A30" s="11" t="s">
        <v>137</v>
      </c>
      <c r="B30" s="11" t="s">
        <v>18</v>
      </c>
      <c r="C30" s="11" t="s">
        <v>92</v>
      </c>
      <c r="D30" s="11" t="s">
        <v>19</v>
      </c>
      <c r="E30" s="11" t="s">
        <v>20</v>
      </c>
      <c r="F30" s="11" t="s">
        <v>21</v>
      </c>
      <c r="G30" s="11" t="s">
        <v>22</v>
      </c>
    </row>
    <row r="31" spans="1:7" s="1" customFormat="1">
      <c r="A31" s="11">
        <v>10000000</v>
      </c>
      <c r="B31" s="11">
        <v>430000000</v>
      </c>
      <c r="C31" s="47">
        <v>2203000000</v>
      </c>
      <c r="D31" s="11">
        <v>18600000000</v>
      </c>
      <c r="E31" s="11">
        <v>240000000</v>
      </c>
      <c r="F31" s="11">
        <v>550000000</v>
      </c>
      <c r="G31" s="11">
        <v>50000000</v>
      </c>
    </row>
    <row r="32" spans="1:7">
      <c r="A32" s="17">
        <v>6795858</v>
      </c>
      <c r="B32" s="17">
        <v>246723500</v>
      </c>
      <c r="C32" s="17">
        <v>693000000</v>
      </c>
      <c r="D32" s="17">
        <v>10769553879</v>
      </c>
      <c r="E32" s="17">
        <v>65360000</v>
      </c>
      <c r="F32" s="17">
        <v>70815000</v>
      </c>
      <c r="G32" s="17">
        <v>50000000</v>
      </c>
    </row>
    <row r="33" spans="1:7">
      <c r="A33" s="29"/>
      <c r="B33" s="29"/>
      <c r="C33" s="29"/>
      <c r="D33" s="29"/>
      <c r="E33" s="29"/>
      <c r="F33" s="29"/>
      <c r="G33" s="29"/>
    </row>
    <row r="34" spans="1:7">
      <c r="A34" s="29"/>
      <c r="B34" s="29"/>
      <c r="C34" s="29"/>
      <c r="D34" s="29"/>
      <c r="E34" s="29"/>
      <c r="F34" s="29"/>
      <c r="G34" s="29"/>
    </row>
    <row r="35" spans="1:7" s="1" customFormat="1">
      <c r="A35" s="48" t="s">
        <v>120</v>
      </c>
      <c r="B35" s="11" t="s">
        <v>25</v>
      </c>
      <c r="C35" s="11" t="s">
        <v>26</v>
      </c>
      <c r="D35" s="11" t="s">
        <v>133</v>
      </c>
      <c r="E35" s="11" t="s">
        <v>27</v>
      </c>
      <c r="F35" s="11" t="s">
        <v>28</v>
      </c>
      <c r="G35" s="11" t="s">
        <v>29</v>
      </c>
    </row>
    <row r="36" spans="1:7" s="1" customFormat="1">
      <c r="A36" s="49">
        <v>200000000</v>
      </c>
      <c r="B36" s="11">
        <v>84000000</v>
      </c>
      <c r="C36" s="11">
        <v>850000000</v>
      </c>
      <c r="D36" s="11">
        <v>310000000</v>
      </c>
      <c r="E36" s="11">
        <v>30000000</v>
      </c>
      <c r="F36" s="11">
        <v>40000000</v>
      </c>
      <c r="G36" s="11">
        <v>80000000</v>
      </c>
    </row>
    <row r="37" spans="1:7">
      <c r="A37" s="17">
        <v>199137000</v>
      </c>
      <c r="B37" s="17">
        <v>24615000</v>
      </c>
      <c r="C37" s="17">
        <v>406783800</v>
      </c>
      <c r="D37" s="17">
        <v>138471000</v>
      </c>
      <c r="E37" s="17">
        <v>29350000</v>
      </c>
      <c r="F37" s="17">
        <v>37145000</v>
      </c>
      <c r="G37" s="17">
        <v>56931000</v>
      </c>
    </row>
    <row r="39" spans="1:7">
      <c r="B39" s="11" t="s">
        <v>23</v>
      </c>
      <c r="C39" s="11" t="s">
        <v>24</v>
      </c>
      <c r="D39" s="11" t="s">
        <v>121</v>
      </c>
    </row>
    <row r="40" spans="1:7">
      <c r="B40" s="11">
        <v>95000000</v>
      </c>
      <c r="C40" s="11">
        <v>600000000</v>
      </c>
      <c r="D40" s="11">
        <v>650000000</v>
      </c>
    </row>
    <row r="41" spans="1:7">
      <c r="B41" s="17">
        <v>93160000</v>
      </c>
      <c r="C41" s="17">
        <v>583904967</v>
      </c>
      <c r="D41" s="17">
        <v>464100000</v>
      </c>
    </row>
    <row r="42" spans="1:7">
      <c r="B42" s="29"/>
      <c r="C42" s="29"/>
      <c r="D42" s="29"/>
    </row>
    <row r="43" spans="1:7">
      <c r="B43" s="29"/>
      <c r="C43" s="29"/>
      <c r="D43" s="29"/>
    </row>
    <row r="44" spans="1:7">
      <c r="B44" s="11" t="s">
        <v>30</v>
      </c>
      <c r="C44" s="29"/>
      <c r="D44" s="29"/>
    </row>
    <row r="45" spans="1:7">
      <c r="B45" s="11">
        <v>400000000</v>
      </c>
      <c r="C45" s="29"/>
      <c r="D45" s="29"/>
    </row>
    <row r="46" spans="1:7">
      <c r="B46" s="17">
        <v>315285000</v>
      </c>
      <c r="C46" s="29"/>
      <c r="D46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95"/>
  <sheetViews>
    <sheetView rightToLeft="1" topLeftCell="J180" zoomScale="175" zoomScaleNormal="175" workbookViewId="0">
      <selection activeCell="O180" sqref="O1:O1048576"/>
    </sheetView>
  </sheetViews>
  <sheetFormatPr defaultColWidth="12.5" defaultRowHeight="15"/>
  <cols>
    <col min="1" max="1" width="7.25" style="82" customWidth="1"/>
    <col min="2" max="2" width="23.25" style="82" customWidth="1"/>
    <col min="3" max="10" width="12.5" style="82"/>
    <col min="11" max="13" width="12.5" style="106"/>
    <col min="14" max="16" width="12.5" style="82"/>
    <col min="17" max="17" width="12.5" style="106"/>
    <col min="18" max="26" width="12.5" style="82"/>
    <col min="27" max="27" width="12.5" style="106"/>
    <col min="28" max="34" width="12.5" style="82"/>
    <col min="35" max="35" width="17.25" style="103" customWidth="1"/>
    <col min="36" max="37" width="12.5" style="82"/>
    <col min="38" max="38" width="12.5" style="95"/>
    <col min="39" max="50" width="12.5" style="82"/>
    <col min="51" max="16384" width="12.5" style="84"/>
  </cols>
  <sheetData>
    <row r="1" spans="1:53 16333:16384" s="97" customFormat="1" ht="28.5" customHeight="1">
      <c r="A1" s="100" t="s">
        <v>39</v>
      </c>
      <c r="B1" s="100" t="s">
        <v>37</v>
      </c>
      <c r="C1" s="100" t="s">
        <v>38</v>
      </c>
      <c r="D1" s="101" t="s">
        <v>1</v>
      </c>
      <c r="E1" s="79" t="s">
        <v>0</v>
      </c>
      <c r="F1" s="79" t="s">
        <v>2</v>
      </c>
      <c r="G1" s="79" t="s">
        <v>3</v>
      </c>
      <c r="H1" s="96" t="s">
        <v>116</v>
      </c>
      <c r="I1" s="79" t="s">
        <v>4</v>
      </c>
      <c r="J1" s="79" t="s">
        <v>5</v>
      </c>
      <c r="K1" s="104" t="s">
        <v>117</v>
      </c>
      <c r="L1" s="104" t="s">
        <v>6</v>
      </c>
      <c r="M1" s="104" t="s">
        <v>7</v>
      </c>
      <c r="N1" s="79" t="s">
        <v>8</v>
      </c>
      <c r="O1" s="79" t="s">
        <v>9</v>
      </c>
      <c r="P1" s="79" t="s">
        <v>139</v>
      </c>
      <c r="Q1" s="104" t="s">
        <v>10</v>
      </c>
      <c r="R1" s="79" t="s">
        <v>11</v>
      </c>
      <c r="S1" s="79" t="s">
        <v>12</v>
      </c>
      <c r="T1" s="79" t="s">
        <v>132</v>
      </c>
      <c r="U1" s="128" t="s">
        <v>205</v>
      </c>
      <c r="V1" s="79" t="s">
        <v>13</v>
      </c>
      <c r="W1" s="79" t="s">
        <v>40</v>
      </c>
      <c r="X1" s="79" t="s">
        <v>14</v>
      </c>
      <c r="Y1" s="79" t="s">
        <v>15</v>
      </c>
      <c r="Z1" s="79" t="s">
        <v>16</v>
      </c>
      <c r="AA1" s="128" t="s">
        <v>206</v>
      </c>
      <c r="AB1" s="79" t="s">
        <v>36</v>
      </c>
      <c r="AC1" s="79" t="s">
        <v>17</v>
      </c>
      <c r="AD1" s="79" t="s">
        <v>18</v>
      </c>
      <c r="AE1" s="79" t="s">
        <v>92</v>
      </c>
      <c r="AF1" s="79" t="s">
        <v>19</v>
      </c>
      <c r="AG1" s="79" t="s">
        <v>20</v>
      </c>
      <c r="AH1" s="79" t="s">
        <v>21</v>
      </c>
      <c r="AI1" s="99" t="s">
        <v>22</v>
      </c>
      <c r="AJ1" s="79" t="s">
        <v>23</v>
      </c>
      <c r="AK1" s="79" t="s">
        <v>24</v>
      </c>
      <c r="AL1" s="79" t="s">
        <v>121</v>
      </c>
      <c r="AM1" s="79" t="s">
        <v>120</v>
      </c>
      <c r="AN1" s="79" t="s">
        <v>25</v>
      </c>
      <c r="AO1" s="79" t="s">
        <v>26</v>
      </c>
      <c r="AP1" s="79" t="s">
        <v>133</v>
      </c>
      <c r="AQ1" s="79" t="s">
        <v>27</v>
      </c>
      <c r="AR1" s="79" t="s">
        <v>28</v>
      </c>
      <c r="AS1" s="79" t="s">
        <v>29</v>
      </c>
      <c r="AT1" s="79" t="s">
        <v>30</v>
      </c>
      <c r="AU1" s="79" t="s">
        <v>31</v>
      </c>
      <c r="AV1" s="79" t="s">
        <v>32</v>
      </c>
      <c r="AW1" s="79" t="s">
        <v>33</v>
      </c>
      <c r="AX1" s="79" t="s">
        <v>34</v>
      </c>
      <c r="AY1" s="79" t="s">
        <v>35</v>
      </c>
      <c r="AZ1" s="80"/>
    </row>
    <row r="2" spans="1:53 16333:16384" s="97" customFormat="1" ht="12" customHeight="1">
      <c r="A2" s="100"/>
      <c r="B2" s="100"/>
      <c r="C2" s="100"/>
      <c r="D2" s="100"/>
      <c r="E2" s="79">
        <v>44017000000</v>
      </c>
      <c r="F2" s="79">
        <v>15470000000</v>
      </c>
      <c r="G2" s="79">
        <v>1329000000</v>
      </c>
      <c r="H2" s="79">
        <v>696000000</v>
      </c>
      <c r="I2" s="79">
        <v>8186000000</v>
      </c>
      <c r="J2" s="79">
        <v>2700000000</v>
      </c>
      <c r="K2" s="104">
        <v>180000000</v>
      </c>
      <c r="L2" s="104">
        <v>6489000000</v>
      </c>
      <c r="M2" s="104">
        <v>23016000000</v>
      </c>
      <c r="N2" s="79">
        <v>3019000000</v>
      </c>
      <c r="O2" s="79">
        <v>9036000000</v>
      </c>
      <c r="P2" s="79">
        <v>18754000000</v>
      </c>
      <c r="Q2" s="104">
        <v>47000000</v>
      </c>
      <c r="R2" s="79">
        <v>2560000000</v>
      </c>
      <c r="S2" s="79">
        <v>5006000000</v>
      </c>
      <c r="T2" s="79">
        <v>6050000000</v>
      </c>
      <c r="U2" s="79">
        <v>2180000000</v>
      </c>
      <c r="V2" s="79">
        <v>2329000000</v>
      </c>
      <c r="W2" s="79">
        <v>8876000000</v>
      </c>
      <c r="X2" s="79">
        <v>243000000</v>
      </c>
      <c r="Y2" s="79">
        <v>898000000</v>
      </c>
      <c r="Z2" s="79">
        <v>290000000</v>
      </c>
      <c r="AA2" s="79">
        <v>17080000000</v>
      </c>
      <c r="AB2" s="79">
        <v>194000000</v>
      </c>
      <c r="AC2" s="79">
        <v>10000000</v>
      </c>
      <c r="AD2" s="79">
        <v>430000000</v>
      </c>
      <c r="AE2" s="98">
        <v>2203000000</v>
      </c>
      <c r="AF2" s="79">
        <v>18600000000</v>
      </c>
      <c r="AG2" s="79">
        <v>240000000</v>
      </c>
      <c r="AH2" s="79">
        <v>550000000</v>
      </c>
      <c r="AI2" s="99">
        <v>50000000</v>
      </c>
      <c r="AJ2" s="79">
        <v>95000000</v>
      </c>
      <c r="AK2" s="79">
        <v>600000000</v>
      </c>
      <c r="AL2" s="79">
        <v>650000000</v>
      </c>
      <c r="AM2" s="81">
        <v>200000000</v>
      </c>
      <c r="AN2" s="79">
        <v>84000000</v>
      </c>
      <c r="AO2" s="79">
        <v>850000000</v>
      </c>
      <c r="AP2" s="79">
        <v>310000000</v>
      </c>
      <c r="AQ2" s="79">
        <v>30000000</v>
      </c>
      <c r="AR2" s="79">
        <v>40000000</v>
      </c>
      <c r="AS2" s="79">
        <v>80000000</v>
      </c>
      <c r="AT2" s="79">
        <v>400000000</v>
      </c>
      <c r="AU2" s="79">
        <v>150000000</v>
      </c>
      <c r="AV2" s="79">
        <v>155000000</v>
      </c>
      <c r="AW2" s="79">
        <v>10589000000</v>
      </c>
      <c r="AX2" s="79">
        <v>120000000</v>
      </c>
      <c r="AY2" s="79">
        <v>500000000</v>
      </c>
      <c r="AZ2" s="80"/>
    </row>
    <row r="3" spans="1:53 16333:16384" ht="12" customHeight="1">
      <c r="A3" s="78">
        <v>1</v>
      </c>
      <c r="B3" s="78" t="s">
        <v>43</v>
      </c>
      <c r="C3" s="78">
        <v>8873302959</v>
      </c>
      <c r="D3" s="78">
        <v>7</v>
      </c>
      <c r="E3" s="78"/>
      <c r="F3" s="78"/>
      <c r="G3" s="78"/>
      <c r="H3" s="78"/>
      <c r="I3" s="78"/>
      <c r="J3" s="78"/>
      <c r="K3" s="104"/>
      <c r="L3" s="104"/>
      <c r="M3" s="104"/>
      <c r="N3" s="78"/>
      <c r="O3" s="78"/>
      <c r="P3" s="78"/>
      <c r="Q3" s="104"/>
      <c r="R3" s="78"/>
      <c r="S3" s="78"/>
      <c r="T3" s="78"/>
      <c r="V3" s="78"/>
      <c r="W3" s="78">
        <v>8873302959</v>
      </c>
      <c r="X3" s="78"/>
      <c r="Y3" s="78"/>
      <c r="Z3" s="78"/>
      <c r="AA3" s="104"/>
      <c r="AB3" s="78"/>
      <c r="AC3" s="78"/>
      <c r="AD3" s="78"/>
      <c r="AE3" s="78"/>
      <c r="AF3" s="78"/>
      <c r="AG3" s="78"/>
      <c r="AH3" s="78"/>
      <c r="AI3" s="99"/>
      <c r="AJ3" s="78"/>
      <c r="AK3" s="78"/>
      <c r="AL3" s="78"/>
      <c r="AM3" s="86"/>
      <c r="AN3" s="78"/>
      <c r="AO3" s="78"/>
      <c r="AP3" s="78"/>
      <c r="AQ3" s="78"/>
      <c r="AR3" s="78"/>
      <c r="AS3" s="78" t="s">
        <v>156</v>
      </c>
      <c r="AT3" s="78"/>
      <c r="AU3" s="78"/>
      <c r="AV3" s="78"/>
      <c r="AW3" s="78"/>
      <c r="AX3" s="78"/>
      <c r="AY3" s="78"/>
      <c r="AZ3" s="83"/>
      <c r="XDE3" s="84" t="e">
        <f>SUM(#REF!)</f>
        <v>#REF!</v>
      </c>
      <c r="XFD3" s="84" t="e">
        <f t="shared" ref="XFD3:XFD66" si="0">SUM(A3:XFC3)</f>
        <v>#REF!</v>
      </c>
    </row>
    <row r="4" spans="1:53 16333:16384" ht="12" customHeight="1">
      <c r="A4" s="78">
        <v>2</v>
      </c>
      <c r="B4" s="78" t="s">
        <v>72</v>
      </c>
      <c r="C4" s="78">
        <v>8613400000</v>
      </c>
      <c r="D4" s="78" t="s">
        <v>68</v>
      </c>
      <c r="E4" s="78" t="s">
        <v>42</v>
      </c>
      <c r="F4" s="78"/>
      <c r="G4" s="78"/>
      <c r="H4" s="78"/>
      <c r="I4" s="78"/>
      <c r="J4" s="78"/>
      <c r="K4" s="104"/>
      <c r="L4" s="104"/>
      <c r="M4" s="104"/>
      <c r="N4" s="78"/>
      <c r="O4" s="78"/>
      <c r="P4" s="78"/>
      <c r="Q4" s="104"/>
      <c r="R4" s="78"/>
      <c r="S4" s="78"/>
      <c r="T4" s="78"/>
      <c r="U4" s="78"/>
      <c r="V4" s="78"/>
      <c r="W4" s="78"/>
      <c r="X4" s="78"/>
      <c r="Y4" s="78"/>
      <c r="Z4" s="78"/>
      <c r="AA4" s="104"/>
      <c r="AB4" s="78"/>
      <c r="AC4" s="78"/>
      <c r="AD4" s="78"/>
      <c r="AE4" s="78"/>
      <c r="AF4" s="78"/>
      <c r="AG4" s="78"/>
      <c r="AH4" s="78"/>
      <c r="AI4" s="99"/>
      <c r="AJ4" s="78"/>
      <c r="AK4" s="78"/>
      <c r="AL4" s="78"/>
      <c r="AM4" s="86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83"/>
      <c r="XDE4" s="84" t="e">
        <f>SUM(#REF!)</f>
        <v>#REF!</v>
      </c>
      <c r="XFD4" s="84" t="e">
        <f t="shared" si="0"/>
        <v>#REF!</v>
      </c>
    </row>
    <row r="5" spans="1:53 16333:16384" ht="12" customHeight="1">
      <c r="A5" s="78">
        <v>3</v>
      </c>
      <c r="B5" s="78" t="s">
        <v>71</v>
      </c>
      <c r="C5" s="78">
        <v>13625000000</v>
      </c>
      <c r="D5" s="78" t="s">
        <v>68</v>
      </c>
      <c r="E5" s="78"/>
      <c r="F5" s="78"/>
      <c r="G5" s="78"/>
      <c r="H5" s="78"/>
      <c r="I5" s="78"/>
      <c r="J5" s="78"/>
      <c r="K5" s="104"/>
      <c r="L5" s="104"/>
      <c r="M5" s="104"/>
      <c r="N5" s="78"/>
      <c r="O5" s="78"/>
      <c r="P5" s="78"/>
      <c r="Q5" s="104"/>
      <c r="R5" s="78"/>
      <c r="S5" s="78"/>
      <c r="T5" s="78"/>
      <c r="U5" s="78"/>
      <c r="V5" s="78"/>
      <c r="W5" s="78"/>
      <c r="X5" s="78"/>
      <c r="Y5" s="78"/>
      <c r="Z5" s="78"/>
      <c r="AA5" s="104"/>
      <c r="AB5" s="78"/>
      <c r="AC5" s="78"/>
      <c r="AD5" s="78"/>
      <c r="AE5" s="78"/>
      <c r="AF5" s="78"/>
      <c r="AG5" s="78"/>
      <c r="AH5" s="78"/>
      <c r="AI5" s="99"/>
      <c r="AJ5" s="78"/>
      <c r="AK5" s="78"/>
      <c r="AL5" s="78"/>
      <c r="AM5" s="86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83"/>
      <c r="XDE5" s="84" t="e">
        <f>SUM(#REF!)</f>
        <v>#REF!</v>
      </c>
      <c r="XFD5" s="84" t="e">
        <f t="shared" si="0"/>
        <v>#REF!</v>
      </c>
    </row>
    <row r="6" spans="1:53 16333:16384" ht="12" customHeight="1">
      <c r="A6" s="78">
        <v>4</v>
      </c>
      <c r="B6" s="87" t="s">
        <v>124</v>
      </c>
      <c r="C6" s="87">
        <v>800000000</v>
      </c>
      <c r="D6" s="87" t="s">
        <v>75</v>
      </c>
      <c r="E6" s="78"/>
      <c r="F6" s="78"/>
      <c r="G6" s="78"/>
      <c r="H6" s="78"/>
      <c r="I6" s="78"/>
      <c r="J6" s="78"/>
      <c r="K6" s="104"/>
      <c r="L6" s="104"/>
      <c r="M6" s="104"/>
      <c r="N6" s="78"/>
      <c r="O6" s="78"/>
      <c r="P6" s="78"/>
      <c r="Q6" s="104"/>
      <c r="R6" s="78"/>
      <c r="S6" s="78"/>
      <c r="T6" s="78"/>
      <c r="U6" s="78"/>
      <c r="V6" s="78"/>
      <c r="W6" s="78"/>
      <c r="X6" s="78"/>
      <c r="Y6" s="78"/>
      <c r="Z6" s="78"/>
      <c r="AA6" s="104"/>
      <c r="AB6" s="78"/>
      <c r="AC6" s="78"/>
      <c r="AD6" s="78"/>
      <c r="AE6" s="78"/>
      <c r="AF6" s="78"/>
      <c r="AG6" s="78"/>
      <c r="AH6" s="78"/>
      <c r="AI6" s="99"/>
      <c r="AJ6" s="78"/>
      <c r="AK6" s="78"/>
      <c r="AL6" s="78"/>
      <c r="AM6" s="86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83"/>
      <c r="XDE6" s="84" t="e">
        <f>SUM(#REF!)</f>
        <v>#REF!</v>
      </c>
      <c r="XFD6" s="84" t="e">
        <f t="shared" si="0"/>
        <v>#REF!</v>
      </c>
    </row>
    <row r="7" spans="1:53 16333:16384" ht="12" customHeight="1">
      <c r="A7" s="78">
        <v>5</v>
      </c>
      <c r="B7" s="78" t="s">
        <v>76</v>
      </c>
      <c r="C7" s="78">
        <v>339844982</v>
      </c>
      <c r="D7" s="78" t="s">
        <v>68</v>
      </c>
      <c r="E7" s="78"/>
      <c r="F7" s="78"/>
      <c r="G7" s="78"/>
      <c r="H7" s="78"/>
      <c r="I7" s="78"/>
      <c r="J7" s="78"/>
      <c r="K7" s="104"/>
      <c r="L7" s="104"/>
      <c r="M7" s="104"/>
      <c r="N7" s="78"/>
      <c r="O7" s="78"/>
      <c r="P7" s="78"/>
      <c r="Q7" s="104"/>
      <c r="R7" s="78"/>
      <c r="S7" s="78"/>
      <c r="T7" s="78"/>
      <c r="U7" s="78"/>
      <c r="V7" s="78"/>
      <c r="W7" s="78"/>
      <c r="X7" s="78"/>
      <c r="Y7" s="78"/>
      <c r="Z7" s="78"/>
      <c r="AA7" s="104"/>
      <c r="AB7" s="78"/>
      <c r="AC7" s="78"/>
      <c r="AD7" s="78"/>
      <c r="AE7" s="78"/>
      <c r="AF7" s="78"/>
      <c r="AG7" s="78"/>
      <c r="AH7" s="78"/>
      <c r="AI7" s="99"/>
      <c r="AJ7" s="78"/>
      <c r="AK7" s="78"/>
      <c r="AL7" s="78"/>
      <c r="AM7" s="86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83"/>
      <c r="XDE7" s="84" t="e">
        <f>SUM(#REF!)</f>
        <v>#REF!</v>
      </c>
      <c r="XFD7" s="84" t="e">
        <f t="shared" si="0"/>
        <v>#REF!</v>
      </c>
    </row>
    <row r="8" spans="1:53 16333:16384" ht="12" customHeight="1">
      <c r="A8" s="78">
        <v>6</v>
      </c>
      <c r="B8" s="78" t="s">
        <v>118</v>
      </c>
      <c r="C8" s="78">
        <v>1209485766</v>
      </c>
      <c r="D8" s="78">
        <v>1</v>
      </c>
      <c r="E8" s="78">
        <v>3346353047</v>
      </c>
      <c r="F8" s="78"/>
      <c r="G8" s="78"/>
      <c r="H8" s="78"/>
      <c r="I8" s="78"/>
      <c r="J8" s="78"/>
      <c r="K8" s="104">
        <v>12675600</v>
      </c>
      <c r="L8" s="104">
        <v>438817200</v>
      </c>
      <c r="M8" s="104">
        <v>1936798833</v>
      </c>
      <c r="N8" s="78"/>
      <c r="O8" s="78"/>
      <c r="P8" s="83"/>
      <c r="Q8" s="104">
        <v>3880078</v>
      </c>
      <c r="R8" s="78"/>
      <c r="S8" s="78">
        <v>31147050</v>
      </c>
      <c r="T8" s="78"/>
      <c r="U8" s="78">
        <v>189585574</v>
      </c>
      <c r="V8" s="78">
        <v>157624104</v>
      </c>
      <c r="W8" s="78"/>
      <c r="X8" s="78"/>
      <c r="Y8" s="79">
        <v>65854755</v>
      </c>
      <c r="Z8" s="78"/>
      <c r="AA8" s="79">
        <v>1116489543</v>
      </c>
      <c r="AB8" s="79">
        <v>13376044</v>
      </c>
      <c r="AC8" s="78"/>
      <c r="AD8" s="78"/>
      <c r="AE8" s="78"/>
      <c r="AF8" s="78"/>
      <c r="AG8" s="78"/>
      <c r="AH8" s="78"/>
      <c r="AI8" s="99"/>
      <c r="AJ8" s="78"/>
      <c r="AK8" s="78"/>
      <c r="AL8" s="78"/>
      <c r="AM8" s="86"/>
      <c r="AN8" s="78"/>
      <c r="AO8" s="78"/>
      <c r="AP8" s="78"/>
      <c r="AQ8" s="78"/>
      <c r="AR8" s="78"/>
      <c r="AS8" s="78"/>
      <c r="AT8" s="78"/>
      <c r="AU8" s="78"/>
      <c r="AV8" s="78"/>
      <c r="AW8" s="78">
        <v>495676320</v>
      </c>
      <c r="AX8" s="78"/>
      <c r="AY8" s="78"/>
      <c r="AZ8" s="83"/>
      <c r="BA8" s="84">
        <f>AW8+AB8+AA8+Y8+V8+U8+S8+Q8+M8+L8+K8+E8</f>
        <v>7808278148</v>
      </c>
      <c r="XDE8" s="84" t="e">
        <f>SUM(#REF!)</f>
        <v>#REF!</v>
      </c>
      <c r="XFD8" s="84" t="e">
        <f t="shared" si="0"/>
        <v>#REF!</v>
      </c>
    </row>
    <row r="9" spans="1:53 16333:16384" ht="12" customHeight="1">
      <c r="A9" s="78">
        <v>7</v>
      </c>
      <c r="B9" s="78" t="s">
        <v>119</v>
      </c>
      <c r="C9" s="78">
        <v>1418008748</v>
      </c>
      <c r="D9" s="78">
        <v>1</v>
      </c>
      <c r="E9" s="78"/>
      <c r="F9" s="78">
        <v>1194248957</v>
      </c>
      <c r="G9" s="78"/>
      <c r="H9" s="78"/>
      <c r="I9" s="78"/>
      <c r="J9" s="78"/>
      <c r="K9" s="104"/>
      <c r="L9" s="104"/>
      <c r="M9" s="104"/>
      <c r="N9" s="78"/>
      <c r="O9" s="78"/>
      <c r="P9" s="83"/>
      <c r="Q9" s="104"/>
      <c r="R9" s="78"/>
      <c r="S9" s="78"/>
      <c r="T9" s="78"/>
      <c r="U9" s="78"/>
      <c r="V9" s="78"/>
      <c r="W9" s="78"/>
      <c r="X9" s="78"/>
      <c r="Y9" s="78"/>
      <c r="Z9" s="78"/>
      <c r="AA9" s="79">
        <v>223759791</v>
      </c>
      <c r="AB9" s="78"/>
      <c r="AC9" s="78"/>
      <c r="AD9" s="78"/>
      <c r="AE9" s="78"/>
      <c r="AF9" s="78"/>
      <c r="AG9" s="78"/>
      <c r="AH9" s="78"/>
      <c r="AI9" s="99"/>
      <c r="AJ9" s="78"/>
      <c r="AK9" s="78"/>
      <c r="AL9" s="78"/>
      <c r="AM9" s="86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 t="s">
        <v>156</v>
      </c>
      <c r="AY9" s="78"/>
      <c r="AZ9" s="83"/>
      <c r="XDE9" s="84" t="e">
        <f>SUM(#REF!)</f>
        <v>#REF!</v>
      </c>
      <c r="XFD9" s="84" t="e">
        <f t="shared" si="0"/>
        <v>#REF!</v>
      </c>
    </row>
    <row r="10" spans="1:53 16333:16384" ht="12" customHeight="1">
      <c r="A10" s="78">
        <v>8</v>
      </c>
      <c r="B10" s="78" t="s">
        <v>102</v>
      </c>
      <c r="C10" s="78">
        <v>108430000</v>
      </c>
      <c r="D10" s="78">
        <v>2</v>
      </c>
      <c r="E10" s="78"/>
      <c r="F10" s="78"/>
      <c r="G10" s="78"/>
      <c r="H10" s="78"/>
      <c r="I10" s="78"/>
      <c r="J10" s="78"/>
      <c r="K10" s="104"/>
      <c r="L10" s="104"/>
      <c r="M10" s="104"/>
      <c r="N10" s="78"/>
      <c r="O10" s="78"/>
      <c r="P10" s="78"/>
      <c r="Q10" s="104"/>
      <c r="R10" s="78"/>
      <c r="S10" s="78"/>
      <c r="T10" s="78"/>
      <c r="U10" s="78"/>
      <c r="V10" s="78"/>
      <c r="W10" s="78"/>
      <c r="X10" s="78"/>
      <c r="Y10" s="78"/>
      <c r="Z10" s="78"/>
      <c r="AA10" s="104"/>
      <c r="AB10" s="78"/>
      <c r="AC10" s="78">
        <v>692000</v>
      </c>
      <c r="AD10" s="78"/>
      <c r="AE10" s="78"/>
      <c r="AF10" s="78"/>
      <c r="AG10" s="78">
        <v>1576000</v>
      </c>
      <c r="AH10" s="78"/>
      <c r="AI10" s="99"/>
      <c r="AJ10" s="78"/>
      <c r="AK10" s="78">
        <v>30969000</v>
      </c>
      <c r="AL10" s="78"/>
      <c r="AM10" s="78">
        <v>3750000</v>
      </c>
      <c r="AN10" s="78">
        <v>14474000</v>
      </c>
      <c r="AO10" s="78"/>
      <c r="AP10" s="78">
        <v>24147000</v>
      </c>
      <c r="AQ10" s="78"/>
      <c r="AR10" s="78"/>
      <c r="AS10" s="78"/>
      <c r="AT10" s="78"/>
      <c r="AU10" s="78"/>
      <c r="AV10" s="78"/>
      <c r="AW10" s="78"/>
      <c r="AX10" s="78"/>
      <c r="AY10" s="78"/>
      <c r="AZ10" s="83"/>
      <c r="XDE10" s="84" t="e">
        <f>SUM(#REF!)</f>
        <v>#REF!</v>
      </c>
      <c r="XFD10" s="84" t="e">
        <f t="shared" si="0"/>
        <v>#REF!</v>
      </c>
    </row>
    <row r="11" spans="1:53 16333:16384" ht="12" customHeight="1">
      <c r="A11" s="78">
        <v>9</v>
      </c>
      <c r="B11" s="78" t="s">
        <v>122</v>
      </c>
      <c r="C11" s="78">
        <v>1053328934</v>
      </c>
      <c r="D11" s="78">
        <v>1</v>
      </c>
      <c r="E11" s="78"/>
      <c r="F11" s="78"/>
      <c r="G11" s="78"/>
      <c r="H11" s="78"/>
      <c r="I11" s="78">
        <v>1053328934</v>
      </c>
      <c r="J11" s="78"/>
      <c r="K11" s="104"/>
      <c r="L11" s="104"/>
      <c r="M11" s="104"/>
      <c r="N11" s="78"/>
      <c r="O11" s="78"/>
      <c r="P11" s="78"/>
      <c r="Q11" s="104"/>
      <c r="R11" s="78"/>
      <c r="S11" s="78"/>
      <c r="T11" s="78"/>
      <c r="U11" s="78"/>
      <c r="V11" s="78"/>
      <c r="W11" s="78"/>
      <c r="X11" s="78"/>
      <c r="Y11" s="78"/>
      <c r="Z11" s="78"/>
      <c r="AA11" s="104"/>
      <c r="AB11" s="78"/>
      <c r="AC11" s="78"/>
      <c r="AD11" s="78"/>
      <c r="AE11" s="78"/>
      <c r="AF11" s="78"/>
      <c r="AG11" s="78"/>
      <c r="AH11" s="78"/>
      <c r="AI11" s="99"/>
      <c r="AJ11" s="78"/>
      <c r="AK11" s="78"/>
      <c r="AL11" s="78"/>
      <c r="AM11" s="86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83"/>
      <c r="XDE11" s="84" t="e">
        <f>SUM(#REF!)</f>
        <v>#REF!</v>
      </c>
      <c r="XFD11" s="84" t="e">
        <f t="shared" si="0"/>
        <v>#REF!</v>
      </c>
    </row>
    <row r="12" spans="1:53 16333:16384" ht="12" customHeight="1">
      <c r="A12" s="78">
        <v>10</v>
      </c>
      <c r="B12" s="78" t="s">
        <v>123</v>
      </c>
      <c r="C12" s="78">
        <v>164726994</v>
      </c>
      <c r="D12" s="78">
        <v>1</v>
      </c>
      <c r="E12" s="78"/>
      <c r="F12" s="78"/>
      <c r="G12" s="78"/>
      <c r="H12" s="78"/>
      <c r="I12" s="78"/>
      <c r="J12" s="78">
        <v>164726994</v>
      </c>
      <c r="K12" s="104"/>
      <c r="L12" s="104"/>
      <c r="M12" s="104"/>
      <c r="N12" s="78"/>
      <c r="O12" s="78"/>
      <c r="P12" s="78"/>
      <c r="Q12" s="104"/>
      <c r="R12" s="78"/>
      <c r="S12" s="78"/>
      <c r="T12" s="78"/>
      <c r="U12" s="78"/>
      <c r="V12" s="78"/>
      <c r="W12" s="78"/>
      <c r="X12" s="78"/>
      <c r="Y12" s="78"/>
      <c r="Z12" s="78"/>
      <c r="AA12" s="104"/>
      <c r="AB12" s="78"/>
      <c r="AC12" s="78"/>
      <c r="AD12" s="78"/>
      <c r="AE12" s="78"/>
      <c r="AF12" s="78"/>
      <c r="AG12" s="78"/>
      <c r="AH12" s="78"/>
      <c r="AI12" s="99"/>
      <c r="AJ12" s="78"/>
      <c r="AK12" s="78"/>
      <c r="AL12" s="78"/>
      <c r="AM12" s="86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83"/>
      <c r="XDE12" s="84" t="e">
        <f>SUM(#REF!)</f>
        <v>#REF!</v>
      </c>
      <c r="XFD12" s="84" t="e">
        <f t="shared" si="0"/>
        <v>#REF!</v>
      </c>
    </row>
    <row r="13" spans="1:53 16333:16384" ht="12" customHeight="1">
      <c r="A13" s="78">
        <v>11</v>
      </c>
      <c r="B13" s="78" t="s">
        <v>69</v>
      </c>
      <c r="C13" s="78">
        <v>80000000</v>
      </c>
      <c r="D13" s="78" t="s">
        <v>68</v>
      </c>
      <c r="E13" s="78"/>
      <c r="F13" s="78"/>
      <c r="G13" s="78"/>
      <c r="H13" s="78"/>
      <c r="I13" s="78"/>
      <c r="J13" s="78"/>
      <c r="K13" s="104"/>
      <c r="L13" s="104"/>
      <c r="M13" s="104"/>
      <c r="N13" s="78"/>
      <c r="O13" s="78"/>
      <c r="P13" s="78"/>
      <c r="Q13" s="104"/>
      <c r="R13" s="78"/>
      <c r="S13" s="78"/>
      <c r="T13" s="78"/>
      <c r="U13" s="78"/>
      <c r="V13" s="78"/>
      <c r="W13" s="78"/>
      <c r="X13" s="78"/>
      <c r="Y13" s="78"/>
      <c r="Z13" s="78"/>
      <c r="AA13" s="104"/>
      <c r="AB13" s="78"/>
      <c r="AC13" s="78"/>
      <c r="AD13" s="78"/>
      <c r="AE13" s="78"/>
      <c r="AF13" s="78"/>
      <c r="AG13" s="78"/>
      <c r="AH13" s="78"/>
      <c r="AI13" s="99"/>
      <c r="AJ13" s="78"/>
      <c r="AK13" s="78"/>
      <c r="AL13" s="78"/>
      <c r="AM13" s="86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83"/>
      <c r="XDE13" s="84" t="e">
        <f>SUM(#REF!)</f>
        <v>#REF!</v>
      </c>
      <c r="XFD13" s="84" t="e">
        <f t="shared" si="0"/>
        <v>#REF!</v>
      </c>
    </row>
    <row r="14" spans="1:53 16333:16384" ht="12" customHeight="1">
      <c r="A14" s="78">
        <v>12</v>
      </c>
      <c r="B14" s="78" t="s">
        <v>67</v>
      </c>
      <c r="C14" s="78">
        <v>80000000</v>
      </c>
      <c r="D14" s="78" t="s">
        <v>68</v>
      </c>
      <c r="E14" s="78"/>
      <c r="F14" s="78"/>
      <c r="G14" s="78"/>
      <c r="H14" s="78"/>
      <c r="I14" s="78"/>
      <c r="J14" s="78"/>
      <c r="K14" s="104"/>
      <c r="L14" s="104"/>
      <c r="M14" s="104"/>
      <c r="N14" s="78"/>
      <c r="O14" s="78"/>
      <c r="P14" s="78"/>
      <c r="Q14" s="104"/>
      <c r="R14" s="78"/>
      <c r="S14" s="78"/>
      <c r="T14" s="78"/>
      <c r="U14" s="78"/>
      <c r="V14" s="78"/>
      <c r="W14" s="78"/>
      <c r="X14" s="78"/>
      <c r="Y14" s="78"/>
      <c r="Z14" s="78"/>
      <c r="AA14" s="104"/>
      <c r="AB14" s="78"/>
      <c r="AC14" s="78"/>
      <c r="AD14" s="78"/>
      <c r="AE14" s="78"/>
      <c r="AF14" s="78"/>
      <c r="AG14" s="78"/>
      <c r="AH14" s="78"/>
      <c r="AI14" s="99"/>
      <c r="AJ14" s="78"/>
      <c r="AK14" s="78"/>
      <c r="AL14" s="78"/>
      <c r="AM14" s="86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83"/>
      <c r="XDE14" s="84" t="e">
        <f>SUM(#REF!)</f>
        <v>#REF!</v>
      </c>
      <c r="XFD14" s="84" t="e">
        <f t="shared" si="0"/>
        <v>#REF!</v>
      </c>
    </row>
    <row r="15" spans="1:53 16333:16384" ht="12" customHeight="1">
      <c r="A15" s="78">
        <v>13</v>
      </c>
      <c r="B15" s="78" t="s">
        <v>70</v>
      </c>
      <c r="C15" s="78">
        <v>217244982</v>
      </c>
      <c r="D15" s="78" t="s">
        <v>68</v>
      </c>
      <c r="E15" s="78"/>
      <c r="F15" s="78"/>
      <c r="G15" s="78"/>
      <c r="H15" s="78"/>
      <c r="I15" s="78"/>
      <c r="J15" s="78"/>
      <c r="K15" s="104"/>
      <c r="L15" s="104"/>
      <c r="M15" s="104"/>
      <c r="N15" s="78"/>
      <c r="O15" s="78"/>
      <c r="P15" s="78"/>
      <c r="Q15" s="104"/>
      <c r="R15" s="78"/>
      <c r="S15" s="78"/>
      <c r="T15" s="78"/>
      <c r="U15" s="78"/>
      <c r="V15" s="78"/>
      <c r="W15" s="78"/>
      <c r="X15" s="78"/>
      <c r="Y15" s="78"/>
      <c r="Z15" s="78"/>
      <c r="AA15" s="104"/>
      <c r="AB15" s="78"/>
      <c r="AC15" s="78"/>
      <c r="AD15" s="78"/>
      <c r="AE15" s="78"/>
      <c r="AF15" s="78"/>
      <c r="AG15" s="78"/>
      <c r="AH15" s="78"/>
      <c r="AI15" s="99"/>
      <c r="AJ15" s="78"/>
      <c r="AK15" s="78"/>
      <c r="AL15" s="78"/>
      <c r="AM15" s="86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83"/>
      <c r="XDE15" s="84" t="e">
        <f>SUM(#REF!)</f>
        <v>#REF!</v>
      </c>
      <c r="XFD15" s="84" t="e">
        <f t="shared" si="0"/>
        <v>#REF!</v>
      </c>
    </row>
    <row r="16" spans="1:53 16333:16384" ht="12" customHeight="1">
      <c r="A16" s="78">
        <v>14</v>
      </c>
      <c r="B16" s="78" t="s">
        <v>127</v>
      </c>
      <c r="C16" s="78">
        <v>1024782800</v>
      </c>
      <c r="D16" s="78">
        <v>1</v>
      </c>
      <c r="E16" s="78">
        <v>4045819715</v>
      </c>
      <c r="F16" s="78"/>
      <c r="G16" s="78"/>
      <c r="H16" s="78"/>
      <c r="I16" s="78"/>
      <c r="J16" s="78"/>
      <c r="K16" s="104">
        <v>16781300</v>
      </c>
      <c r="L16" s="104">
        <v>639739950</v>
      </c>
      <c r="M16" s="104">
        <v>2416876648</v>
      </c>
      <c r="N16" s="78"/>
      <c r="O16" s="78"/>
      <c r="P16" s="83"/>
      <c r="Q16" s="104">
        <v>16005418</v>
      </c>
      <c r="R16" s="78"/>
      <c r="S16" s="78">
        <v>31871400</v>
      </c>
      <c r="T16" s="78"/>
      <c r="U16" s="78">
        <v>233885477</v>
      </c>
      <c r="V16" s="78">
        <v>230134938</v>
      </c>
      <c r="W16" s="78"/>
      <c r="X16" s="78"/>
      <c r="Y16" s="79">
        <v>82184821</v>
      </c>
      <c r="Z16" s="78"/>
      <c r="AA16" s="79">
        <v>1369930508</v>
      </c>
      <c r="AB16" s="79">
        <v>18214582</v>
      </c>
      <c r="AC16" s="78"/>
      <c r="AD16" s="84"/>
      <c r="AE16" s="78"/>
      <c r="AF16" s="78"/>
      <c r="AG16" s="78"/>
      <c r="AH16" s="78"/>
      <c r="AI16" s="99"/>
      <c r="AJ16" s="78"/>
      <c r="AK16" s="78"/>
      <c r="AL16" s="78"/>
      <c r="AM16" s="86"/>
      <c r="AN16" s="78"/>
      <c r="AO16" s="78"/>
      <c r="AP16" s="78"/>
      <c r="AQ16" s="78"/>
      <c r="AR16" s="78"/>
      <c r="AS16" s="78"/>
      <c r="AT16" s="78"/>
      <c r="AU16" s="78"/>
      <c r="AV16" s="78"/>
      <c r="AW16" s="78">
        <v>1264030596</v>
      </c>
      <c r="AX16" s="78"/>
      <c r="AY16" s="78"/>
      <c r="AZ16" s="83"/>
      <c r="BA16" s="84">
        <f>AW16+AB16+AA16+Y16+V16+U16+S16+Q16+M16+L16+K16+E16</f>
        <v>10365475353</v>
      </c>
      <c r="XDE16" s="84" t="e">
        <f>SUM(#REF!)</f>
        <v>#REF!</v>
      </c>
      <c r="XFD16" s="84" t="e">
        <f t="shared" si="0"/>
        <v>#REF!</v>
      </c>
    </row>
    <row r="17" spans="1:53 16333:16384" ht="12" customHeight="1">
      <c r="A17" s="78">
        <v>15</v>
      </c>
      <c r="B17" s="78" t="s">
        <v>128</v>
      </c>
      <c r="C17" s="78">
        <v>1765068717</v>
      </c>
      <c r="D17" s="78">
        <v>1</v>
      </c>
      <c r="E17" s="78"/>
      <c r="F17" s="78">
        <v>1506232153</v>
      </c>
      <c r="G17" s="78"/>
      <c r="H17" s="78"/>
      <c r="I17" s="78"/>
      <c r="J17" s="78"/>
      <c r="K17" s="104"/>
      <c r="L17" s="104"/>
      <c r="M17" s="104"/>
      <c r="N17" s="78"/>
      <c r="O17" s="78"/>
      <c r="P17" s="83"/>
      <c r="Q17" s="104"/>
      <c r="R17" s="78"/>
      <c r="S17" s="78"/>
      <c r="T17" s="78"/>
      <c r="U17" s="78"/>
      <c r="V17" s="78"/>
      <c r="W17" s="78"/>
      <c r="X17" s="78"/>
      <c r="Y17" s="78"/>
      <c r="Z17" s="78"/>
      <c r="AA17" s="79">
        <v>258836564</v>
      </c>
      <c r="AB17" s="85"/>
      <c r="AC17" s="78"/>
      <c r="AD17" s="78"/>
      <c r="AE17" s="78"/>
      <c r="AF17" s="78"/>
      <c r="AG17" s="78"/>
      <c r="AH17" s="78"/>
      <c r="AI17" s="99"/>
      <c r="AJ17" s="78"/>
      <c r="AK17" s="78"/>
      <c r="AL17" s="78"/>
      <c r="AM17" s="86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83"/>
      <c r="XDE17" s="84" t="e">
        <f>SUM(#REF!)</f>
        <v>#REF!</v>
      </c>
      <c r="XFD17" s="84" t="e">
        <f t="shared" si="0"/>
        <v>#REF!</v>
      </c>
    </row>
    <row r="18" spans="1:53 16333:16384" ht="12" customHeight="1">
      <c r="A18" s="78">
        <v>16</v>
      </c>
      <c r="B18" s="78" t="s">
        <v>113</v>
      </c>
      <c r="C18" s="78">
        <v>1430519187</v>
      </c>
      <c r="D18" s="78">
        <v>2</v>
      </c>
      <c r="E18" s="78"/>
      <c r="F18" s="78"/>
      <c r="G18" s="78"/>
      <c r="H18" s="78"/>
      <c r="I18" s="78"/>
      <c r="J18" s="78"/>
      <c r="K18" s="104"/>
      <c r="L18" s="104"/>
      <c r="M18" s="104"/>
      <c r="N18" s="78"/>
      <c r="O18" s="78"/>
      <c r="P18" s="78"/>
      <c r="Q18" s="104"/>
      <c r="R18" s="78"/>
      <c r="S18" s="78"/>
      <c r="T18" s="78"/>
      <c r="U18" s="78"/>
      <c r="V18" s="78"/>
      <c r="W18" s="78"/>
      <c r="X18" s="78"/>
      <c r="Y18" s="78"/>
      <c r="Z18" s="78"/>
      <c r="AA18" s="104"/>
      <c r="AB18" s="78"/>
      <c r="AC18" s="78"/>
      <c r="AD18" s="78"/>
      <c r="AE18" s="78"/>
      <c r="AF18" s="78">
        <v>1430519187</v>
      </c>
      <c r="AG18" s="78"/>
      <c r="AH18" s="78"/>
      <c r="AI18" s="99"/>
      <c r="AJ18" s="78"/>
      <c r="AK18" s="78"/>
      <c r="AL18" s="78"/>
      <c r="AM18" s="86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83"/>
      <c r="XDE18" s="84" t="e">
        <f>SUM(#REF!)</f>
        <v>#REF!</v>
      </c>
      <c r="XFD18" s="84" t="e">
        <f t="shared" si="0"/>
        <v>#REF!</v>
      </c>
    </row>
    <row r="19" spans="1:53 16333:16384" ht="12" customHeight="1">
      <c r="A19" s="78">
        <v>17</v>
      </c>
      <c r="B19" s="78"/>
      <c r="C19" s="78"/>
      <c r="D19" s="78"/>
      <c r="E19" s="78"/>
      <c r="F19" s="78"/>
      <c r="G19" s="78"/>
      <c r="H19" s="78"/>
      <c r="I19" s="78"/>
      <c r="J19" s="78"/>
      <c r="K19" s="104"/>
      <c r="L19" s="104"/>
      <c r="M19" s="104"/>
      <c r="N19" s="78"/>
      <c r="O19" s="78"/>
      <c r="P19" s="78"/>
      <c r="Q19" s="104"/>
      <c r="R19" s="78"/>
      <c r="S19" s="78"/>
      <c r="T19" s="78"/>
      <c r="U19" s="78"/>
      <c r="V19" s="78"/>
      <c r="W19" s="78"/>
      <c r="X19" s="78"/>
      <c r="Y19" s="78"/>
      <c r="Z19" s="78"/>
      <c r="AA19" s="104"/>
      <c r="AB19" s="78"/>
      <c r="AC19" s="78"/>
      <c r="AD19" s="78"/>
      <c r="AE19" s="78"/>
      <c r="AF19" s="78"/>
      <c r="AG19" s="78"/>
      <c r="AH19" s="78"/>
      <c r="AI19" s="99"/>
      <c r="AJ19" s="78"/>
      <c r="AK19" s="78"/>
      <c r="AL19" s="78"/>
      <c r="AM19" s="86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83"/>
      <c r="XFD19" s="84">
        <f t="shared" si="0"/>
        <v>17</v>
      </c>
    </row>
    <row r="20" spans="1:53 16333:16384" ht="12" customHeight="1">
      <c r="A20" s="78">
        <v>18</v>
      </c>
      <c r="B20" s="78"/>
      <c r="C20" s="78"/>
      <c r="D20" s="78"/>
      <c r="E20" s="78"/>
      <c r="F20" s="78"/>
      <c r="G20" s="78"/>
      <c r="H20" s="78"/>
      <c r="I20" s="78"/>
      <c r="J20" s="78"/>
      <c r="K20" s="104"/>
      <c r="L20" s="104"/>
      <c r="M20" s="104"/>
      <c r="N20" s="78"/>
      <c r="O20" s="78"/>
      <c r="P20" s="78"/>
      <c r="Q20" s="104"/>
      <c r="R20" s="78"/>
      <c r="S20" s="78"/>
      <c r="T20" s="78"/>
      <c r="U20" s="78"/>
      <c r="V20" s="78"/>
      <c r="W20" s="78"/>
      <c r="X20" s="78"/>
      <c r="Y20" s="78"/>
      <c r="Z20" s="78"/>
      <c r="AA20" s="104"/>
      <c r="AB20" s="78"/>
      <c r="AC20" s="78"/>
      <c r="AD20" s="78"/>
      <c r="AE20" s="78"/>
      <c r="AF20" s="78"/>
      <c r="AG20" s="78"/>
      <c r="AH20" s="78"/>
      <c r="AI20" s="99"/>
      <c r="AJ20" s="78"/>
      <c r="AK20" s="78"/>
      <c r="AL20" s="78"/>
      <c r="AM20" s="86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83"/>
      <c r="XFD20" s="84">
        <f t="shared" si="0"/>
        <v>18</v>
      </c>
    </row>
    <row r="21" spans="1:53 16333:16384" ht="12" customHeight="1">
      <c r="A21" s="78">
        <v>19</v>
      </c>
      <c r="B21" s="78" t="s">
        <v>102</v>
      </c>
      <c r="C21" s="78">
        <v>76024200</v>
      </c>
      <c r="D21" s="78">
        <v>2</v>
      </c>
      <c r="E21" s="78"/>
      <c r="F21" s="78"/>
      <c r="G21" s="78"/>
      <c r="H21" s="78"/>
      <c r="I21" s="78"/>
      <c r="J21" s="78"/>
      <c r="K21" s="104"/>
      <c r="L21" s="104"/>
      <c r="M21" s="104"/>
      <c r="N21" s="78"/>
      <c r="O21" s="78"/>
      <c r="P21" s="78"/>
      <c r="Q21" s="104"/>
      <c r="R21" s="78"/>
      <c r="S21" s="78"/>
      <c r="T21" s="78"/>
      <c r="U21" s="78"/>
      <c r="V21" s="78"/>
      <c r="W21" s="78"/>
      <c r="X21" s="78"/>
      <c r="Y21" s="78"/>
      <c r="Z21" s="78"/>
      <c r="AA21" s="104"/>
      <c r="AB21" s="78"/>
      <c r="AC21" s="78">
        <v>1309000</v>
      </c>
      <c r="AD21" s="78"/>
      <c r="AE21" s="78"/>
      <c r="AF21" s="78"/>
      <c r="AG21" s="78">
        <v>3039000</v>
      </c>
      <c r="AH21" s="78">
        <v>11275000</v>
      </c>
      <c r="AI21" s="99"/>
      <c r="AJ21" s="78"/>
      <c r="AK21" s="78">
        <v>40281200</v>
      </c>
      <c r="AL21" s="78"/>
      <c r="AM21" s="86">
        <v>13000000</v>
      </c>
      <c r="AN21" s="78"/>
      <c r="AO21" s="78"/>
      <c r="AP21" s="78"/>
      <c r="AQ21" s="78">
        <v>5700000</v>
      </c>
      <c r="AR21" s="78"/>
      <c r="AS21" s="78">
        <v>1420000</v>
      </c>
      <c r="AT21" s="78"/>
      <c r="AU21" s="78"/>
      <c r="AV21" s="78"/>
      <c r="AW21" s="78"/>
      <c r="AX21" s="78"/>
      <c r="AY21" s="78"/>
      <c r="AZ21" s="83"/>
      <c r="XDE21" s="84" t="e">
        <f>SUM(#REF!)</f>
        <v>#REF!</v>
      </c>
      <c r="XFD21" s="84" t="e">
        <f t="shared" si="0"/>
        <v>#REF!</v>
      </c>
    </row>
    <row r="22" spans="1:53 16333:16384" ht="12" customHeight="1">
      <c r="A22" s="78">
        <v>20</v>
      </c>
      <c r="B22" s="87" t="s">
        <v>102</v>
      </c>
      <c r="C22" s="87" t="s">
        <v>64</v>
      </c>
      <c r="D22" s="87" t="s">
        <v>65</v>
      </c>
      <c r="E22" s="78"/>
      <c r="F22" s="78"/>
      <c r="G22" s="78"/>
      <c r="H22" s="78"/>
      <c r="I22" s="78"/>
      <c r="J22" s="78"/>
      <c r="K22" s="104"/>
      <c r="L22" s="104"/>
      <c r="M22" s="104"/>
      <c r="N22" s="78"/>
      <c r="O22" s="78"/>
      <c r="P22" s="78"/>
      <c r="Q22" s="104"/>
      <c r="R22" s="78"/>
      <c r="S22" s="78"/>
      <c r="T22" s="78"/>
      <c r="U22" s="78"/>
      <c r="V22" s="78"/>
      <c r="W22" s="78"/>
      <c r="X22" s="78"/>
      <c r="Y22" s="78"/>
      <c r="Z22" s="78"/>
      <c r="AA22" s="104"/>
      <c r="AB22" s="78"/>
      <c r="AC22" s="78"/>
      <c r="AD22" s="78"/>
      <c r="AE22" s="78"/>
      <c r="AF22" s="78"/>
      <c r="AG22" s="78"/>
      <c r="AH22" s="78"/>
      <c r="AI22" s="99"/>
      <c r="AJ22" s="78"/>
      <c r="AK22" s="78"/>
      <c r="AL22" s="78"/>
      <c r="AM22" s="86"/>
      <c r="AN22" s="78"/>
      <c r="AO22" s="87" t="s">
        <v>66</v>
      </c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83"/>
      <c r="XDE22" s="84" t="e">
        <f>SUM(#REF!)</f>
        <v>#REF!</v>
      </c>
      <c r="XFD22" s="84" t="e">
        <f t="shared" si="0"/>
        <v>#REF!</v>
      </c>
    </row>
    <row r="23" spans="1:53 16333:16384" ht="12" customHeight="1">
      <c r="A23" s="78">
        <v>21</v>
      </c>
      <c r="B23" s="78" t="s">
        <v>47</v>
      </c>
      <c r="C23" s="78">
        <v>1527962347</v>
      </c>
      <c r="D23" s="78">
        <v>2</v>
      </c>
      <c r="E23" s="78"/>
      <c r="F23" s="78"/>
      <c r="G23" s="78"/>
      <c r="H23" s="78"/>
      <c r="I23" s="78"/>
      <c r="J23" s="78"/>
      <c r="K23" s="104"/>
      <c r="L23" s="104"/>
      <c r="M23" s="104"/>
      <c r="N23" s="78"/>
      <c r="O23" s="78"/>
      <c r="P23" s="78"/>
      <c r="Q23" s="104"/>
      <c r="R23" s="78"/>
      <c r="S23" s="78"/>
      <c r="T23" s="78"/>
      <c r="U23" s="78"/>
      <c r="V23" s="78"/>
      <c r="W23" s="78"/>
      <c r="X23" s="78"/>
      <c r="Y23" s="78"/>
      <c r="Z23" s="78"/>
      <c r="AA23" s="104"/>
      <c r="AB23" s="78"/>
      <c r="AC23" s="78"/>
      <c r="AD23" s="78"/>
      <c r="AE23" s="78"/>
      <c r="AF23" s="78">
        <v>1527962347</v>
      </c>
      <c r="AG23" s="78"/>
      <c r="AH23" s="78"/>
      <c r="AI23" s="99"/>
      <c r="AJ23" s="78"/>
      <c r="AK23" s="78"/>
      <c r="AL23" s="78"/>
      <c r="AM23" s="86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83"/>
      <c r="XDE23" s="84" t="e">
        <f>SUM(#REF!)</f>
        <v>#REF!</v>
      </c>
      <c r="XFD23" s="84" t="e">
        <f t="shared" si="0"/>
        <v>#REF!</v>
      </c>
    </row>
    <row r="24" spans="1:53 16333:16384" ht="12" customHeight="1">
      <c r="A24" s="78">
        <v>22</v>
      </c>
      <c r="B24" s="87" t="s">
        <v>130</v>
      </c>
      <c r="C24" s="87">
        <v>1125052940</v>
      </c>
      <c r="D24" s="87">
        <v>1</v>
      </c>
      <c r="E24" s="87">
        <v>3695637284</v>
      </c>
      <c r="F24" s="78"/>
      <c r="G24" s="78"/>
      <c r="H24" s="78"/>
      <c r="I24" s="78"/>
      <c r="J24" s="78"/>
      <c r="K24" s="104">
        <v>14728450</v>
      </c>
      <c r="L24" s="104">
        <v>541089450</v>
      </c>
      <c r="M24" s="104">
        <v>1866048129</v>
      </c>
      <c r="N24" s="78"/>
      <c r="O24" s="78"/>
      <c r="P24" s="83"/>
      <c r="Q24" s="104">
        <v>9942748</v>
      </c>
      <c r="R24" s="78"/>
      <c r="S24" s="78">
        <v>32595750</v>
      </c>
      <c r="T24" s="78"/>
      <c r="U24" s="78">
        <v>175027583</v>
      </c>
      <c r="V24" s="78">
        <v>193879521</v>
      </c>
      <c r="W24" s="78"/>
      <c r="X24" s="78"/>
      <c r="Y24" s="79">
        <v>74373054</v>
      </c>
      <c r="Z24" s="78"/>
      <c r="AA24" s="79">
        <v>1183578010</v>
      </c>
      <c r="AB24" s="79">
        <v>15215833</v>
      </c>
      <c r="AC24" s="78"/>
      <c r="AD24" s="78"/>
      <c r="AE24" s="78"/>
      <c r="AF24" s="78"/>
      <c r="AG24" s="78"/>
      <c r="AH24" s="78"/>
      <c r="AI24" s="99"/>
      <c r="AJ24" s="78"/>
      <c r="AK24" s="78"/>
      <c r="AL24" s="78"/>
      <c r="AM24" s="86"/>
      <c r="AN24" s="78"/>
      <c r="AO24" s="78"/>
      <c r="AP24" s="78"/>
      <c r="AQ24" s="78"/>
      <c r="AR24" s="78"/>
      <c r="AS24" s="78"/>
      <c r="AT24" s="78"/>
      <c r="AU24" s="78"/>
      <c r="AV24" s="78"/>
      <c r="AW24" s="78">
        <v>882432144</v>
      </c>
      <c r="AX24" s="78"/>
      <c r="AY24" s="78"/>
      <c r="AZ24" s="83"/>
      <c r="BA24" s="84">
        <f>AW24+AB24+AA24+Y24+V24+U24+S24+Q24+M24+L24+K24+E24</f>
        <v>8684547956</v>
      </c>
      <c r="XDE24" s="84" t="e">
        <f>SUM(#REF!)</f>
        <v>#REF!</v>
      </c>
      <c r="XFD24" s="84" t="e">
        <f t="shared" si="0"/>
        <v>#REF!</v>
      </c>
    </row>
    <row r="25" spans="1:53 16333:16384" ht="12" customHeight="1">
      <c r="A25" s="87">
        <v>23</v>
      </c>
      <c r="B25" s="87" t="s">
        <v>131</v>
      </c>
      <c r="C25" s="87">
        <v>210346990</v>
      </c>
      <c r="D25" s="87">
        <v>1</v>
      </c>
      <c r="E25" s="78"/>
      <c r="F25" s="87">
        <v>1276646595</v>
      </c>
      <c r="G25" s="78"/>
      <c r="H25" s="78"/>
      <c r="I25" s="78"/>
      <c r="J25" s="78"/>
      <c r="K25" s="104"/>
      <c r="L25" s="104"/>
      <c r="M25" s="104"/>
      <c r="N25" s="78"/>
      <c r="O25" s="78"/>
      <c r="P25" s="83"/>
      <c r="Q25" s="104"/>
      <c r="R25" s="78"/>
      <c r="S25" s="78"/>
      <c r="T25" s="78"/>
      <c r="U25" s="78"/>
      <c r="V25" s="78"/>
      <c r="W25" s="78"/>
      <c r="X25" s="78"/>
      <c r="Y25" s="78"/>
      <c r="Z25" s="78"/>
      <c r="AA25" s="79">
        <v>226579385</v>
      </c>
      <c r="AB25" s="78"/>
      <c r="AC25" s="78"/>
      <c r="AD25" s="78" t="s">
        <v>42</v>
      </c>
      <c r="AE25" s="78"/>
      <c r="AF25" s="78"/>
      <c r="AG25" s="78"/>
      <c r="AH25" s="78"/>
      <c r="AI25" s="99"/>
      <c r="AJ25" s="78"/>
      <c r="AK25" s="78"/>
      <c r="AL25" s="78"/>
      <c r="AM25" s="8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83"/>
      <c r="XDE25" s="84" t="e">
        <f>SUM(#REF!)</f>
        <v>#REF!</v>
      </c>
      <c r="XFD25" s="84" t="e">
        <f t="shared" si="0"/>
        <v>#REF!</v>
      </c>
    </row>
    <row r="26" spans="1:53 16333:16384" ht="12" customHeight="1">
      <c r="A26" s="78">
        <v>24</v>
      </c>
      <c r="B26" s="78" t="s">
        <v>125</v>
      </c>
      <c r="C26" s="78">
        <v>1527962347</v>
      </c>
      <c r="D26" s="78">
        <v>2</v>
      </c>
      <c r="E26" s="78"/>
      <c r="F26" s="78"/>
      <c r="G26" s="78"/>
      <c r="H26" s="78"/>
      <c r="I26" s="78"/>
      <c r="J26" s="78"/>
      <c r="K26" s="104"/>
      <c r="L26" s="104"/>
      <c r="M26" s="104"/>
      <c r="N26" s="78"/>
      <c r="O26" s="78"/>
      <c r="P26" s="83"/>
      <c r="Q26" s="104"/>
      <c r="R26" s="78"/>
      <c r="S26" s="78"/>
      <c r="T26" s="78"/>
      <c r="U26" s="78"/>
      <c r="V26" s="78"/>
      <c r="W26" s="78"/>
      <c r="X26" s="78"/>
      <c r="Y26" s="78"/>
      <c r="Z26" s="78"/>
      <c r="AA26" s="104"/>
      <c r="AB26" s="78"/>
      <c r="AC26" s="78"/>
      <c r="AD26" s="78"/>
      <c r="AE26" s="78"/>
      <c r="AF26" s="78">
        <v>1527962347</v>
      </c>
      <c r="AG26" s="78"/>
      <c r="AH26" s="78"/>
      <c r="AI26" s="99"/>
      <c r="AJ26" s="78"/>
      <c r="AK26" s="78"/>
      <c r="AL26" s="78"/>
      <c r="AM26" s="86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83"/>
      <c r="XDE26" s="84" t="e">
        <f>SUM(#REF!)</f>
        <v>#REF!</v>
      </c>
      <c r="XFD26" s="84" t="e">
        <f t="shared" si="0"/>
        <v>#REF!</v>
      </c>
    </row>
    <row r="27" spans="1:53 16333:16384" ht="12" customHeight="1">
      <c r="A27" s="78">
        <v>25</v>
      </c>
      <c r="B27" s="78" t="s">
        <v>41</v>
      </c>
      <c r="C27" s="78">
        <v>66380000</v>
      </c>
      <c r="D27" s="78">
        <v>2</v>
      </c>
      <c r="E27" s="78"/>
      <c r="F27" s="78"/>
      <c r="G27" s="78"/>
      <c r="H27" s="78"/>
      <c r="I27" s="78"/>
      <c r="J27" s="78"/>
      <c r="K27" s="104"/>
      <c r="L27" s="104"/>
      <c r="M27" s="104"/>
      <c r="N27" s="78"/>
      <c r="O27" s="78"/>
      <c r="P27" s="78"/>
      <c r="Q27" s="104"/>
      <c r="R27" s="78"/>
      <c r="S27" s="78"/>
      <c r="T27" s="78"/>
      <c r="U27" s="78"/>
      <c r="V27" s="78"/>
      <c r="W27" s="78"/>
      <c r="X27" s="78"/>
      <c r="Y27" s="78"/>
      <c r="Z27" s="78"/>
      <c r="AA27" s="104"/>
      <c r="AB27" s="78"/>
      <c r="AC27" s="78"/>
      <c r="AD27" s="78"/>
      <c r="AE27" s="78"/>
      <c r="AF27" s="78"/>
      <c r="AG27" s="78"/>
      <c r="AH27" s="78"/>
      <c r="AI27" s="99"/>
      <c r="AJ27" s="78"/>
      <c r="AK27" s="78">
        <v>23890000</v>
      </c>
      <c r="AL27" s="78"/>
      <c r="AM27" s="86">
        <v>33090000</v>
      </c>
      <c r="AN27" s="78"/>
      <c r="AO27" s="78"/>
      <c r="AP27" s="78"/>
      <c r="AQ27" s="78"/>
      <c r="AR27" s="78"/>
      <c r="AS27" s="78">
        <v>2500000</v>
      </c>
      <c r="AT27" s="78">
        <v>6900000</v>
      </c>
      <c r="AU27" s="78"/>
      <c r="AV27" s="78"/>
      <c r="AW27" s="78"/>
      <c r="AX27" s="78"/>
      <c r="AY27" s="78"/>
      <c r="AZ27" s="83"/>
      <c r="XDE27" s="84" t="e">
        <f>SUM(#REF!)</f>
        <v>#REF!</v>
      </c>
      <c r="XFD27" s="84" t="e">
        <f t="shared" si="0"/>
        <v>#REF!</v>
      </c>
    </row>
    <row r="28" spans="1:53 16333:16384" ht="12" customHeight="1">
      <c r="A28" s="78">
        <v>26</v>
      </c>
      <c r="B28" s="78" t="s">
        <v>110</v>
      </c>
      <c r="C28" s="78">
        <v>124739845</v>
      </c>
      <c r="D28" s="78">
        <v>2</v>
      </c>
      <c r="E28" s="78"/>
      <c r="F28" s="78"/>
      <c r="G28" s="78"/>
      <c r="H28" s="78"/>
      <c r="I28" s="78"/>
      <c r="J28" s="78"/>
      <c r="K28" s="104"/>
      <c r="L28" s="104"/>
      <c r="M28" s="104"/>
      <c r="N28" s="78"/>
      <c r="O28" s="78"/>
      <c r="P28" s="78"/>
      <c r="Q28" s="104"/>
      <c r="R28" s="78"/>
      <c r="S28" s="78"/>
      <c r="T28" s="78"/>
      <c r="U28" s="78"/>
      <c r="V28" s="78"/>
      <c r="W28" s="78"/>
      <c r="X28" s="78"/>
      <c r="Y28" s="78"/>
      <c r="Z28" s="78"/>
      <c r="AA28" s="104"/>
      <c r="AB28" s="78"/>
      <c r="AC28" s="78"/>
      <c r="AD28" s="78"/>
      <c r="AE28" s="78"/>
      <c r="AF28" s="78"/>
      <c r="AG28" s="78">
        <v>9711000</v>
      </c>
      <c r="AH28" s="78">
        <v>1308000</v>
      </c>
      <c r="AI28" s="99">
        <v>4000000</v>
      </c>
      <c r="AJ28" s="78">
        <v>8350000</v>
      </c>
      <c r="AK28" s="78">
        <v>34951845</v>
      </c>
      <c r="AL28" s="78"/>
      <c r="AM28" s="86">
        <v>2000000</v>
      </c>
      <c r="AN28" s="78">
        <v>5141000</v>
      </c>
      <c r="AO28" s="78">
        <v>64000</v>
      </c>
      <c r="AP28" s="78">
        <v>27334000</v>
      </c>
      <c r="AQ28" s="78"/>
      <c r="AR28" s="78"/>
      <c r="AS28" s="78">
        <v>2550000</v>
      </c>
      <c r="AT28" s="78">
        <v>10100000</v>
      </c>
      <c r="AU28" s="78"/>
      <c r="AV28" s="78"/>
      <c r="AW28" s="78"/>
      <c r="AX28" s="78"/>
      <c r="AY28" s="78"/>
      <c r="AZ28" s="83"/>
      <c r="XDE28" s="84" t="e">
        <f>SUM(#REF!)</f>
        <v>#REF!</v>
      </c>
      <c r="XFD28" s="84" t="e">
        <f t="shared" si="0"/>
        <v>#REF!</v>
      </c>
    </row>
    <row r="29" spans="1:53 16333:16384" ht="12" customHeight="1">
      <c r="A29" s="78">
        <v>27</v>
      </c>
      <c r="B29" s="78" t="s">
        <v>135</v>
      </c>
      <c r="C29" s="78">
        <v>346500000</v>
      </c>
      <c r="D29" s="78">
        <v>2</v>
      </c>
      <c r="E29" s="78"/>
      <c r="F29" s="78"/>
      <c r="G29" s="78"/>
      <c r="H29" s="78"/>
      <c r="I29" s="78"/>
      <c r="J29" s="78"/>
      <c r="K29" s="104"/>
      <c r="L29" s="104"/>
      <c r="M29" s="104"/>
      <c r="N29" s="78"/>
      <c r="O29" s="78"/>
      <c r="P29" s="78"/>
      <c r="Q29" s="104"/>
      <c r="R29" s="78"/>
      <c r="S29" s="78"/>
      <c r="T29" s="78"/>
      <c r="U29" s="78"/>
      <c r="V29" s="78"/>
      <c r="W29" s="78"/>
      <c r="X29" s="78"/>
      <c r="Y29" s="78"/>
      <c r="Z29" s="78"/>
      <c r="AA29" s="104"/>
      <c r="AB29" s="78"/>
      <c r="AC29" s="78"/>
      <c r="AD29" s="78"/>
      <c r="AE29" s="78">
        <v>346500000</v>
      </c>
      <c r="AF29" s="78"/>
      <c r="AG29" s="78"/>
      <c r="AH29" s="78"/>
      <c r="AI29" s="99"/>
      <c r="AJ29" s="78"/>
      <c r="AK29" s="78"/>
      <c r="AL29" s="78"/>
      <c r="AM29" s="86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83"/>
      <c r="XDE29" s="84" t="e">
        <f>SUM(#REF!)</f>
        <v>#REF!</v>
      </c>
      <c r="XFD29" s="84" t="e">
        <f t="shared" si="0"/>
        <v>#REF!</v>
      </c>
    </row>
    <row r="30" spans="1:53 16333:16384" ht="12" customHeight="1">
      <c r="A30" s="78">
        <v>28</v>
      </c>
      <c r="B30" s="89" t="s">
        <v>102</v>
      </c>
      <c r="C30" s="78">
        <v>48987000</v>
      </c>
      <c r="D30" s="78">
        <v>2</v>
      </c>
      <c r="E30" s="78"/>
      <c r="F30" s="78"/>
      <c r="G30" s="78"/>
      <c r="H30" s="78"/>
      <c r="I30" s="78"/>
      <c r="J30" s="78"/>
      <c r="K30" s="104"/>
      <c r="L30" s="104"/>
      <c r="M30" s="104"/>
      <c r="N30" s="78"/>
      <c r="O30" s="78"/>
      <c r="P30" s="78"/>
      <c r="Q30" s="104"/>
      <c r="R30" s="78"/>
      <c r="S30" s="78"/>
      <c r="T30" s="78"/>
      <c r="U30" s="78"/>
      <c r="V30" s="78"/>
      <c r="W30" s="78"/>
      <c r="X30" s="78"/>
      <c r="Y30" s="78"/>
      <c r="Z30" s="78"/>
      <c r="AA30" s="104"/>
      <c r="AB30" s="78"/>
      <c r="AC30" s="78"/>
      <c r="AD30" s="78"/>
      <c r="AE30" s="78"/>
      <c r="AF30" s="78"/>
      <c r="AG30" s="78"/>
      <c r="AH30" s="78"/>
      <c r="AI30" s="99"/>
      <c r="AJ30" s="78"/>
      <c r="AK30" s="78">
        <v>66380000</v>
      </c>
      <c r="AL30" s="78"/>
      <c r="AM30" s="86"/>
      <c r="AN30" s="78"/>
      <c r="AO30" s="78">
        <v>48987000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3"/>
      <c r="XDE30" s="84" t="e">
        <f>SUM(#REF!)</f>
        <v>#REF!</v>
      </c>
      <c r="XFD30" s="84" t="e">
        <f t="shared" si="0"/>
        <v>#REF!</v>
      </c>
    </row>
    <row r="31" spans="1:53 16333:16384" ht="12" customHeight="1">
      <c r="A31" s="78">
        <v>29</v>
      </c>
      <c r="B31" s="78" t="s">
        <v>70</v>
      </c>
      <c r="C31" s="78">
        <v>298822718</v>
      </c>
      <c r="D31" s="78" t="s">
        <v>101</v>
      </c>
      <c r="E31" s="78"/>
      <c r="F31" s="78"/>
      <c r="G31" s="78"/>
      <c r="H31" s="78"/>
      <c r="I31" s="78"/>
      <c r="J31" s="78"/>
      <c r="K31" s="104"/>
      <c r="L31" s="104"/>
      <c r="M31" s="104"/>
      <c r="N31" s="78"/>
      <c r="O31" s="78"/>
      <c r="P31" s="78"/>
      <c r="Q31" s="104"/>
      <c r="R31" s="78"/>
      <c r="S31" s="78"/>
      <c r="T31" s="78"/>
      <c r="U31" s="78"/>
      <c r="V31" s="78"/>
      <c r="W31" s="78"/>
      <c r="X31" s="78"/>
      <c r="Y31" s="78"/>
      <c r="Z31" s="78"/>
      <c r="AA31" s="104"/>
      <c r="AB31" s="78"/>
      <c r="AC31" s="78"/>
      <c r="AD31" s="78"/>
      <c r="AE31" s="78"/>
      <c r="AF31" s="78"/>
      <c r="AG31" s="78"/>
      <c r="AH31" s="78"/>
      <c r="AI31" s="99"/>
      <c r="AJ31" s="78"/>
      <c r="AK31" s="78"/>
      <c r="AL31" s="78"/>
      <c r="AM31" s="86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83"/>
      <c r="XDE31" s="84" t="e">
        <f>SUM(#REF!)</f>
        <v>#REF!</v>
      </c>
      <c r="XFD31" s="84" t="e">
        <f t="shared" si="0"/>
        <v>#REF!</v>
      </c>
    </row>
    <row r="32" spans="1:53 16333:16384" ht="12" customHeight="1">
      <c r="A32" s="78">
        <v>30</v>
      </c>
      <c r="B32" s="78" t="s">
        <v>44</v>
      </c>
      <c r="C32" s="78">
        <v>37842000</v>
      </c>
      <c r="D32" s="78">
        <v>2</v>
      </c>
      <c r="E32" s="78"/>
      <c r="F32" s="78"/>
      <c r="G32" s="78"/>
      <c r="H32" s="78"/>
      <c r="I32" s="78"/>
      <c r="J32" s="78"/>
      <c r="K32" s="104"/>
      <c r="L32" s="104"/>
      <c r="M32" s="104"/>
      <c r="N32" s="78"/>
      <c r="O32" s="78"/>
      <c r="P32" s="78"/>
      <c r="Q32" s="104"/>
      <c r="R32" s="78"/>
      <c r="S32" s="78"/>
      <c r="T32" s="78"/>
      <c r="U32" s="78"/>
      <c r="V32" s="78"/>
      <c r="W32" s="78"/>
      <c r="X32" s="78"/>
      <c r="Y32" s="78"/>
      <c r="Z32" s="78"/>
      <c r="AA32" s="104"/>
      <c r="AB32" s="78"/>
      <c r="AC32" s="78"/>
      <c r="AD32" s="78"/>
      <c r="AE32" s="78"/>
      <c r="AF32" s="78"/>
      <c r="AG32" s="78">
        <v>1695000</v>
      </c>
      <c r="AH32" s="78">
        <v>8105000</v>
      </c>
      <c r="AI32" s="99"/>
      <c r="AJ32" s="78"/>
      <c r="AK32" s="78"/>
      <c r="AL32" s="78"/>
      <c r="AM32" s="86"/>
      <c r="AN32" s="78"/>
      <c r="AO32" s="78"/>
      <c r="AP32" s="78"/>
      <c r="AQ32" s="78">
        <v>3230000</v>
      </c>
      <c r="AR32" s="78">
        <v>945000</v>
      </c>
      <c r="AS32" s="78"/>
      <c r="AT32" s="78"/>
      <c r="AU32" s="78"/>
      <c r="AV32" s="78"/>
      <c r="AW32" s="78"/>
      <c r="AX32" s="78"/>
      <c r="AY32" s="78"/>
      <c r="AZ32" s="83"/>
      <c r="XDE32" s="84" t="e">
        <f>SUM(#REF!)</f>
        <v>#REF!</v>
      </c>
      <c r="XFD32" s="84" t="e">
        <f t="shared" si="0"/>
        <v>#REF!</v>
      </c>
    </row>
    <row r="33" spans="1:53 16333:16384" ht="12" customHeight="1">
      <c r="A33" s="78">
        <v>31</v>
      </c>
      <c r="B33" s="78" t="s">
        <v>102</v>
      </c>
      <c r="C33" s="78">
        <v>48993890</v>
      </c>
      <c r="D33" s="78">
        <v>2</v>
      </c>
      <c r="E33" s="78"/>
      <c r="F33" s="78"/>
      <c r="G33" s="78"/>
      <c r="H33" s="78"/>
      <c r="I33" s="78"/>
      <c r="J33" s="78"/>
      <c r="K33" s="104"/>
      <c r="L33" s="104"/>
      <c r="M33" s="104"/>
      <c r="N33" s="78"/>
      <c r="O33" s="78"/>
      <c r="P33" s="78"/>
      <c r="Q33" s="104"/>
      <c r="R33" s="78"/>
      <c r="S33" s="78"/>
      <c r="T33" s="78"/>
      <c r="U33" s="78"/>
      <c r="V33" s="78"/>
      <c r="W33" s="78"/>
      <c r="X33" s="78"/>
      <c r="Y33" s="78"/>
      <c r="Z33" s="78"/>
      <c r="AA33" s="104"/>
      <c r="AB33" s="78"/>
      <c r="AC33" s="78">
        <v>280940</v>
      </c>
      <c r="AD33" s="78">
        <v>10559000</v>
      </c>
      <c r="AE33" s="78"/>
      <c r="AF33" s="78"/>
      <c r="AG33" s="78"/>
      <c r="AH33" s="78">
        <v>3500000</v>
      </c>
      <c r="AI33" s="99"/>
      <c r="AJ33" s="78">
        <v>3600000</v>
      </c>
      <c r="AK33" s="78">
        <v>7883950</v>
      </c>
      <c r="AL33" s="78"/>
      <c r="AM33" s="86">
        <v>10530000</v>
      </c>
      <c r="AN33" s="78"/>
      <c r="AO33" s="78"/>
      <c r="AP33" s="78"/>
      <c r="AQ33" s="78"/>
      <c r="AR33" s="78"/>
      <c r="AS33" s="78"/>
      <c r="AT33" s="78">
        <v>3760000</v>
      </c>
      <c r="AU33" s="78"/>
      <c r="AV33" s="78"/>
      <c r="AW33" s="78"/>
      <c r="AX33" s="78"/>
      <c r="AY33" s="78"/>
      <c r="AZ33" s="83"/>
      <c r="XDE33" s="84" t="e">
        <f>SUM(#REF!)</f>
        <v>#REF!</v>
      </c>
      <c r="XFD33" s="84" t="e">
        <f t="shared" si="0"/>
        <v>#REF!</v>
      </c>
    </row>
    <row r="34" spans="1:53 16333:16384" ht="12" customHeight="1">
      <c r="A34" s="78">
        <v>32</v>
      </c>
      <c r="B34" s="78" t="s">
        <v>102</v>
      </c>
      <c r="C34" s="78">
        <v>92555940</v>
      </c>
      <c r="D34" s="78">
        <v>2</v>
      </c>
      <c r="E34" s="78"/>
      <c r="F34" s="78"/>
      <c r="G34" s="78"/>
      <c r="H34" s="78"/>
      <c r="I34" s="78"/>
      <c r="J34" s="78"/>
      <c r="K34" s="104"/>
      <c r="L34" s="104"/>
      <c r="M34" s="104"/>
      <c r="N34" s="78"/>
      <c r="O34" s="78"/>
      <c r="P34" s="78"/>
      <c r="Q34" s="104"/>
      <c r="R34" s="78"/>
      <c r="S34" s="78"/>
      <c r="T34" s="78"/>
      <c r="U34" s="78"/>
      <c r="V34" s="78"/>
      <c r="W34" s="78"/>
      <c r="X34" s="78"/>
      <c r="Y34" s="78"/>
      <c r="Z34" s="78"/>
      <c r="AA34" s="104"/>
      <c r="AB34" s="78"/>
      <c r="AC34" s="78">
        <v>280940</v>
      </c>
      <c r="AD34" s="78"/>
      <c r="AE34" s="78"/>
      <c r="AF34" s="78"/>
      <c r="AG34" s="78"/>
      <c r="AH34" s="78"/>
      <c r="AI34" s="99"/>
      <c r="AJ34" s="78"/>
      <c r="AK34" s="78">
        <v>17950000</v>
      </c>
      <c r="AL34" s="78"/>
      <c r="AM34" s="86"/>
      <c r="AN34" s="78"/>
      <c r="AO34" s="78">
        <v>66125000</v>
      </c>
      <c r="AP34" s="78"/>
      <c r="AQ34" s="78"/>
      <c r="AR34" s="78"/>
      <c r="AS34" s="78"/>
      <c r="AT34" s="78">
        <v>8200000</v>
      </c>
      <c r="AU34" s="78"/>
      <c r="AV34" s="78"/>
      <c r="AW34" s="78"/>
      <c r="AX34" s="78"/>
      <c r="AY34" s="78"/>
      <c r="AZ34" s="83"/>
      <c r="XDE34" s="84" t="e">
        <f>SUM(#REF!)</f>
        <v>#REF!</v>
      </c>
      <c r="XFD34" s="84" t="e">
        <f t="shared" si="0"/>
        <v>#REF!</v>
      </c>
    </row>
    <row r="35" spans="1:53 16333:16384" ht="12" customHeight="1">
      <c r="A35" s="78">
        <v>33</v>
      </c>
      <c r="B35" s="78" t="s">
        <v>102</v>
      </c>
      <c r="C35" s="78">
        <v>108744000</v>
      </c>
      <c r="D35" s="78">
        <v>2</v>
      </c>
      <c r="E35" s="78"/>
      <c r="F35" s="78"/>
      <c r="G35" s="78"/>
      <c r="H35" s="78"/>
      <c r="I35" s="78"/>
      <c r="J35" s="78"/>
      <c r="K35" s="104"/>
      <c r="L35" s="104"/>
      <c r="M35" s="104"/>
      <c r="N35" s="78"/>
      <c r="O35" s="78"/>
      <c r="P35" s="78"/>
      <c r="Q35" s="104"/>
      <c r="R35" s="78"/>
      <c r="S35" s="78"/>
      <c r="T35" s="78"/>
      <c r="U35" s="78"/>
      <c r="V35" s="78"/>
      <c r="W35" s="78"/>
      <c r="X35" s="78"/>
      <c r="Y35" s="78"/>
      <c r="Z35" s="78"/>
      <c r="AA35" s="104"/>
      <c r="AB35" s="78"/>
      <c r="AC35" s="78"/>
      <c r="AD35" s="78">
        <v>108744000</v>
      </c>
      <c r="AE35" s="78"/>
      <c r="AF35" s="78"/>
      <c r="AG35" s="78"/>
      <c r="AH35" s="78"/>
      <c r="AI35" s="99"/>
      <c r="AJ35" s="78"/>
      <c r="AK35" s="78"/>
      <c r="AL35" s="78"/>
      <c r="AM35" s="86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83"/>
      <c r="XDE35" s="84" t="e">
        <f>SUM(#REF!)</f>
        <v>#REF!</v>
      </c>
      <c r="XFD35" s="84" t="e">
        <f t="shared" si="0"/>
        <v>#REF!</v>
      </c>
    </row>
    <row r="36" spans="1:53 16333:16384" ht="12" customHeight="1">
      <c r="A36" s="78">
        <v>34</v>
      </c>
      <c r="B36" s="78" t="s">
        <v>102</v>
      </c>
      <c r="C36" s="78">
        <v>91247500</v>
      </c>
      <c r="D36" s="78">
        <v>2</v>
      </c>
      <c r="E36" s="78"/>
      <c r="F36" s="78"/>
      <c r="G36" s="78"/>
      <c r="H36" s="78"/>
      <c r="I36" s="78"/>
      <c r="J36" s="78"/>
      <c r="K36" s="104"/>
      <c r="L36" s="104"/>
      <c r="M36" s="104"/>
      <c r="N36" s="78"/>
      <c r="O36" s="78"/>
      <c r="P36" s="78"/>
      <c r="Q36" s="104"/>
      <c r="R36" s="78"/>
      <c r="S36" s="78"/>
      <c r="T36" s="78"/>
      <c r="U36" s="78"/>
      <c r="V36" s="78"/>
      <c r="W36" s="78"/>
      <c r="X36" s="78"/>
      <c r="Y36" s="78"/>
      <c r="Z36" s="78"/>
      <c r="AA36" s="104"/>
      <c r="AB36" s="78"/>
      <c r="AC36" s="78"/>
      <c r="AD36" s="78">
        <v>91247500</v>
      </c>
      <c r="AE36" s="78"/>
      <c r="AF36" s="78"/>
      <c r="AG36" s="78"/>
      <c r="AH36" s="78"/>
      <c r="AI36" s="99"/>
      <c r="AJ36" s="78"/>
      <c r="AK36" s="78"/>
      <c r="AL36" s="78"/>
      <c r="AM36" s="86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83"/>
      <c r="XDE36" s="84" t="e">
        <f>SUM(#REF!)</f>
        <v>#REF!</v>
      </c>
      <c r="XFD36" s="84" t="e">
        <f t="shared" si="0"/>
        <v>#REF!</v>
      </c>
    </row>
    <row r="37" spans="1:53 16333:16384" ht="12" customHeight="1">
      <c r="A37" s="78">
        <v>35</v>
      </c>
      <c r="B37" s="78" t="s">
        <v>186</v>
      </c>
      <c r="C37" s="78">
        <v>140800000</v>
      </c>
      <c r="D37" s="78">
        <v>2</v>
      </c>
      <c r="E37" s="78"/>
      <c r="F37" s="78"/>
      <c r="G37" s="78"/>
      <c r="H37" s="78"/>
      <c r="I37" s="78"/>
      <c r="J37" s="78"/>
      <c r="K37" s="104"/>
      <c r="L37" s="104"/>
      <c r="M37" s="104"/>
      <c r="N37" s="78"/>
      <c r="O37" s="78"/>
      <c r="P37" s="78"/>
      <c r="Q37" s="104"/>
      <c r="R37" s="78"/>
      <c r="S37" s="78"/>
      <c r="T37" s="78"/>
      <c r="U37" s="78"/>
      <c r="V37" s="78"/>
      <c r="W37" s="78"/>
      <c r="X37" s="78"/>
      <c r="Y37" s="78"/>
      <c r="Z37" s="78"/>
      <c r="AA37" s="104"/>
      <c r="AB37" s="78"/>
      <c r="AC37" s="78"/>
      <c r="AD37" s="78"/>
      <c r="AE37" s="78">
        <v>140800000</v>
      </c>
      <c r="AF37" s="78"/>
      <c r="AG37" s="78"/>
      <c r="AH37" s="78"/>
      <c r="AI37" s="99"/>
      <c r="AJ37" s="78"/>
      <c r="AK37" s="78">
        <v>22000000</v>
      </c>
      <c r="AL37" s="78"/>
      <c r="AM37" s="86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83"/>
      <c r="XDE37" s="84" t="e">
        <f>SUM(#REF!)</f>
        <v>#REF!</v>
      </c>
      <c r="XFD37" s="84" t="e">
        <f t="shared" si="0"/>
        <v>#REF!</v>
      </c>
    </row>
    <row r="38" spans="1:53 16333:16384" ht="12" customHeight="1">
      <c r="A38" s="78">
        <v>36</v>
      </c>
      <c r="B38" s="78" t="s">
        <v>77</v>
      </c>
      <c r="C38" s="78">
        <v>211807030</v>
      </c>
      <c r="D38" s="78">
        <v>1</v>
      </c>
      <c r="E38" s="78"/>
      <c r="F38" s="78">
        <v>1276646595</v>
      </c>
      <c r="G38" s="78"/>
      <c r="H38" s="78"/>
      <c r="I38" s="78"/>
      <c r="J38" s="78"/>
      <c r="K38" s="104"/>
      <c r="L38" s="104"/>
      <c r="M38" s="104"/>
      <c r="N38" s="78"/>
      <c r="O38" s="78"/>
      <c r="P38" s="83"/>
      <c r="Q38" s="104"/>
      <c r="R38" s="78"/>
      <c r="S38" s="78"/>
      <c r="T38" s="78"/>
      <c r="U38" s="78"/>
      <c r="V38" s="78"/>
      <c r="W38" s="78"/>
      <c r="X38" s="78"/>
      <c r="Y38" s="78"/>
      <c r="Z38" s="78"/>
      <c r="AA38" s="79">
        <v>205131381</v>
      </c>
      <c r="AB38" s="78"/>
      <c r="AC38" s="78"/>
      <c r="AD38" s="78"/>
      <c r="AE38" s="78"/>
      <c r="AF38" s="78"/>
      <c r="AG38" s="78"/>
      <c r="AH38" s="78"/>
      <c r="AI38" s="99"/>
      <c r="AJ38" s="78"/>
      <c r="AK38" s="78"/>
      <c r="AL38" s="78"/>
      <c r="AM38" s="86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83"/>
      <c r="XDE38" s="84" t="e">
        <f>SUM(#REF!)</f>
        <v>#REF!</v>
      </c>
      <c r="XFD38" s="84" t="e">
        <f t="shared" si="0"/>
        <v>#REF!</v>
      </c>
    </row>
    <row r="39" spans="1:53 16333:16384" ht="12" customHeight="1">
      <c r="A39" s="78">
        <v>37</v>
      </c>
      <c r="B39" s="78" t="s">
        <v>49</v>
      </c>
      <c r="C39" s="78">
        <v>1121328928</v>
      </c>
      <c r="D39" s="78">
        <v>1</v>
      </c>
      <c r="E39" s="78">
        <v>3848724131</v>
      </c>
      <c r="F39" s="78"/>
      <c r="G39" s="78"/>
      <c r="H39" s="78"/>
      <c r="I39" s="78"/>
      <c r="J39" s="78"/>
      <c r="K39" s="104">
        <v>14728450</v>
      </c>
      <c r="L39" s="104">
        <v>562819950</v>
      </c>
      <c r="M39" s="104">
        <v>1943678078</v>
      </c>
      <c r="N39" s="78"/>
      <c r="O39" s="78"/>
      <c r="P39" s="83"/>
      <c r="Q39" s="104">
        <v>3880078</v>
      </c>
      <c r="R39" s="78"/>
      <c r="S39" s="78">
        <v>33320100</v>
      </c>
      <c r="T39" s="78"/>
      <c r="U39" s="78">
        <v>184802083</v>
      </c>
      <c r="V39" s="78">
        <v>203296071</v>
      </c>
      <c r="W39" s="78"/>
      <c r="X39" s="78"/>
      <c r="Y39" s="79">
        <v>74373054</v>
      </c>
      <c r="Z39" s="78"/>
      <c r="AA39" s="79">
        <v>1236693144</v>
      </c>
      <c r="AB39" s="79">
        <v>15215833</v>
      </c>
      <c r="AC39" s="78"/>
      <c r="AD39" s="78"/>
      <c r="AE39" s="78"/>
      <c r="AF39" s="78"/>
      <c r="AG39" s="78"/>
      <c r="AH39" s="78"/>
      <c r="AI39" s="99"/>
      <c r="AJ39" s="78"/>
      <c r="AK39" s="78"/>
      <c r="AL39" s="78"/>
      <c r="AM39" s="86"/>
      <c r="AN39" s="78"/>
      <c r="AO39" s="78"/>
      <c r="AP39" s="78"/>
      <c r="AQ39" s="78"/>
      <c r="AR39" s="78"/>
      <c r="AS39" s="78"/>
      <c r="AT39" s="78"/>
      <c r="AU39" s="78"/>
      <c r="AV39" s="78"/>
      <c r="AW39" s="78">
        <v>913627484</v>
      </c>
      <c r="AX39" s="78"/>
      <c r="AY39" s="78"/>
      <c r="AZ39" s="83"/>
      <c r="BA39" s="84">
        <f>AW39+AB39+AA39+Y39+V39+U39+S39+Q39+M39+L39+K39+E39</f>
        <v>9035158456</v>
      </c>
      <c r="XDE39" s="84" t="e">
        <f>SUM(#REF!)</f>
        <v>#REF!</v>
      </c>
      <c r="XFD39" s="84" t="e">
        <f t="shared" si="0"/>
        <v>#REF!</v>
      </c>
    </row>
    <row r="40" spans="1:53 16333:16384" ht="12" customHeight="1">
      <c r="A40" s="78">
        <v>38</v>
      </c>
      <c r="B40" s="78" t="s">
        <v>50</v>
      </c>
      <c r="C40" s="78">
        <v>138800000</v>
      </c>
      <c r="D40" s="78">
        <v>2</v>
      </c>
      <c r="E40" s="78"/>
      <c r="F40" s="78"/>
      <c r="G40" s="78"/>
      <c r="H40" s="78"/>
      <c r="I40" s="78"/>
      <c r="J40" s="78"/>
      <c r="K40" s="104"/>
      <c r="L40" s="104"/>
      <c r="M40" s="104"/>
      <c r="N40" s="78"/>
      <c r="O40" s="78"/>
      <c r="P40" s="78"/>
      <c r="Q40" s="104"/>
      <c r="R40" s="78"/>
      <c r="S40" s="78"/>
      <c r="T40" s="78"/>
      <c r="U40" s="78"/>
      <c r="V40" s="78"/>
      <c r="W40" s="78"/>
      <c r="X40" s="78"/>
      <c r="Y40" s="78"/>
      <c r="Z40" s="78"/>
      <c r="AA40" s="104"/>
      <c r="AB40" s="78"/>
      <c r="AC40" s="78"/>
      <c r="AD40" s="78"/>
      <c r="AE40" s="78"/>
      <c r="AF40" s="78">
        <v>138800000</v>
      </c>
      <c r="AG40" s="78"/>
      <c r="AH40" s="78"/>
      <c r="AI40" s="99"/>
      <c r="AJ40" s="78"/>
      <c r="AK40" s="78"/>
      <c r="AL40" s="78"/>
      <c r="AM40" s="86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83"/>
      <c r="XDE40" s="84" t="e">
        <f>SUM(#REF!)</f>
        <v>#REF!</v>
      </c>
      <c r="XFD40" s="84" t="e">
        <f t="shared" si="0"/>
        <v>#REF!</v>
      </c>
    </row>
    <row r="41" spans="1:53 16333:16384" ht="12" customHeight="1">
      <c r="A41" s="78">
        <v>39</v>
      </c>
      <c r="B41" s="78" t="s">
        <v>51</v>
      </c>
      <c r="C41" s="78">
        <v>198000000</v>
      </c>
      <c r="D41" s="78" t="s">
        <v>68</v>
      </c>
      <c r="E41" s="78"/>
      <c r="F41" s="78"/>
      <c r="G41" s="78"/>
      <c r="H41" s="78"/>
      <c r="I41" s="78"/>
      <c r="J41" s="78"/>
      <c r="K41" s="104"/>
      <c r="L41" s="104"/>
      <c r="M41" s="104"/>
      <c r="N41" s="78"/>
      <c r="O41" s="78"/>
      <c r="P41" s="78"/>
      <c r="Q41" s="104"/>
      <c r="R41" s="78"/>
      <c r="S41" s="78"/>
      <c r="T41" s="78"/>
      <c r="U41" s="78"/>
      <c r="V41" s="78"/>
      <c r="W41" s="78"/>
      <c r="X41" s="78"/>
      <c r="Y41" s="78"/>
      <c r="Z41" s="78"/>
      <c r="AA41" s="104"/>
      <c r="AB41" s="78"/>
      <c r="AC41" s="78"/>
      <c r="AD41" s="78"/>
      <c r="AE41" s="78"/>
      <c r="AF41" s="78"/>
      <c r="AG41" s="78"/>
      <c r="AH41" s="78"/>
      <c r="AI41" s="99"/>
      <c r="AJ41" s="78"/>
      <c r="AK41" s="78"/>
      <c r="AL41" s="78"/>
      <c r="AM41" s="86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83"/>
      <c r="XDE41" s="84" t="e">
        <f>SUM(#REF!)</f>
        <v>#REF!</v>
      </c>
      <c r="XFD41" s="84" t="e">
        <f t="shared" si="0"/>
        <v>#REF!</v>
      </c>
    </row>
    <row r="42" spans="1:53 16333:16384" ht="12" customHeight="1">
      <c r="A42" s="78">
        <v>40</v>
      </c>
      <c r="B42" s="78" t="s">
        <v>45</v>
      </c>
      <c r="C42" s="78">
        <v>50509000</v>
      </c>
      <c r="D42" s="78">
        <v>2</v>
      </c>
      <c r="E42" s="78"/>
      <c r="F42" s="78"/>
      <c r="G42" s="78"/>
      <c r="H42" s="78"/>
      <c r="I42" s="78"/>
      <c r="J42" s="78"/>
      <c r="K42" s="104"/>
      <c r="L42" s="104"/>
      <c r="M42" s="104"/>
      <c r="N42" s="78"/>
      <c r="O42" s="78"/>
      <c r="P42" s="78"/>
      <c r="Q42" s="104"/>
      <c r="R42" s="78"/>
      <c r="S42" s="78"/>
      <c r="T42" s="78"/>
      <c r="U42" s="78"/>
      <c r="V42" s="78"/>
      <c r="W42" s="78"/>
      <c r="X42" s="78"/>
      <c r="Y42" s="78"/>
      <c r="Z42" s="78"/>
      <c r="AA42" s="104"/>
      <c r="AB42" s="78"/>
      <c r="AC42" s="78"/>
      <c r="AD42" s="78"/>
      <c r="AE42" s="78"/>
      <c r="AF42" s="78"/>
      <c r="AG42" s="78"/>
      <c r="AH42" s="78"/>
      <c r="AI42" s="99">
        <v>5700000</v>
      </c>
      <c r="AJ42" s="78"/>
      <c r="AK42" s="78">
        <v>12957000</v>
      </c>
      <c r="AL42" s="78"/>
      <c r="AM42" s="86">
        <v>8002000</v>
      </c>
      <c r="AN42" s="78"/>
      <c r="AO42" s="78">
        <v>6000000</v>
      </c>
      <c r="AP42" s="78"/>
      <c r="AQ42" s="78"/>
      <c r="AR42" s="78">
        <v>15300000</v>
      </c>
      <c r="AS42" s="78"/>
      <c r="AT42" s="78">
        <v>2550000</v>
      </c>
      <c r="AU42" s="78"/>
      <c r="AV42" s="78"/>
      <c r="AW42" s="78"/>
      <c r="AX42" s="78"/>
      <c r="AY42" s="78"/>
      <c r="AZ42" s="83"/>
      <c r="XDE42" s="84" t="e">
        <f>SUM(#REF!)</f>
        <v>#REF!</v>
      </c>
      <c r="XFD42" s="84" t="e">
        <f t="shared" si="0"/>
        <v>#REF!</v>
      </c>
    </row>
    <row r="43" spans="1:53 16333:16384" ht="12" customHeight="1">
      <c r="A43" s="78">
        <v>41</v>
      </c>
      <c r="B43" s="78" t="s">
        <v>52</v>
      </c>
      <c r="C43" s="78">
        <v>1527962347</v>
      </c>
      <c r="D43" s="78">
        <v>2</v>
      </c>
      <c r="E43" s="78"/>
      <c r="F43" s="78"/>
      <c r="G43" s="78"/>
      <c r="H43" s="78"/>
      <c r="I43" s="78"/>
      <c r="J43" s="78"/>
      <c r="K43" s="104"/>
      <c r="L43" s="104"/>
      <c r="M43" s="104"/>
      <c r="N43" s="78"/>
      <c r="O43" s="78"/>
      <c r="P43" s="78"/>
      <c r="Q43" s="104"/>
      <c r="R43" s="78"/>
      <c r="S43" s="78"/>
      <c r="T43" s="78"/>
      <c r="U43" s="78"/>
      <c r="V43" s="78"/>
      <c r="W43" s="78"/>
      <c r="X43" s="78"/>
      <c r="Y43" s="78"/>
      <c r="Z43" s="78"/>
      <c r="AA43" s="104"/>
      <c r="AB43" s="78"/>
      <c r="AC43" s="78"/>
      <c r="AD43" s="78"/>
      <c r="AE43" s="78"/>
      <c r="AF43" s="78">
        <v>1527962347</v>
      </c>
      <c r="AG43" s="78"/>
      <c r="AH43" s="78"/>
      <c r="AI43" s="99"/>
      <c r="AJ43" s="78"/>
      <c r="AK43" s="78"/>
      <c r="AL43" s="78"/>
      <c r="AM43" s="86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83"/>
      <c r="XDE43" s="84" t="e">
        <f>SUM(#REF!)</f>
        <v>#REF!</v>
      </c>
      <c r="XFD43" s="84" t="e">
        <f t="shared" si="0"/>
        <v>#REF!</v>
      </c>
    </row>
    <row r="44" spans="1:53 16333:16384" ht="12" customHeight="1">
      <c r="A44" s="78">
        <v>42</v>
      </c>
      <c r="B44" s="78" t="s">
        <v>53</v>
      </c>
      <c r="C44" s="78">
        <v>28954798</v>
      </c>
      <c r="D44" s="78">
        <v>1</v>
      </c>
      <c r="E44" s="78"/>
      <c r="F44" s="78"/>
      <c r="G44" s="78"/>
      <c r="H44" s="78"/>
      <c r="I44" s="78"/>
      <c r="J44" s="78"/>
      <c r="K44" s="104"/>
      <c r="L44" s="104"/>
      <c r="M44" s="104"/>
      <c r="N44" s="78"/>
      <c r="O44" s="78"/>
      <c r="P44" s="78"/>
      <c r="Q44" s="104"/>
      <c r="R44" s="78"/>
      <c r="S44" s="78"/>
      <c r="T44" s="78"/>
      <c r="U44" s="78"/>
      <c r="V44" s="78"/>
      <c r="W44" s="78"/>
      <c r="X44" s="78"/>
      <c r="Y44" s="78"/>
      <c r="Z44" s="78"/>
      <c r="AA44" s="104"/>
      <c r="AB44" s="78"/>
      <c r="AC44" s="78"/>
      <c r="AD44" s="78"/>
      <c r="AE44" s="78"/>
      <c r="AF44" s="78"/>
      <c r="AG44" s="78"/>
      <c r="AH44" s="78"/>
      <c r="AI44" s="99"/>
      <c r="AJ44" s="78"/>
      <c r="AK44" s="78"/>
      <c r="AL44" s="78"/>
      <c r="AM44" s="86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83"/>
      <c r="XDE44" s="84" t="e">
        <f>SUM(#REF!)</f>
        <v>#REF!</v>
      </c>
      <c r="XFD44" s="84" t="e">
        <f t="shared" si="0"/>
        <v>#REF!</v>
      </c>
    </row>
    <row r="45" spans="1:53 16333:16384" ht="12" customHeight="1">
      <c r="A45" s="78">
        <v>43</v>
      </c>
      <c r="B45" s="78" t="s">
        <v>45</v>
      </c>
      <c r="C45" s="78">
        <v>69366000</v>
      </c>
      <c r="D45" s="78">
        <v>2</v>
      </c>
      <c r="E45" s="78"/>
      <c r="F45" s="78"/>
      <c r="G45" s="78"/>
      <c r="H45" s="78"/>
      <c r="I45" s="78"/>
      <c r="J45" s="78"/>
      <c r="K45" s="104"/>
      <c r="L45" s="104"/>
      <c r="M45" s="104"/>
      <c r="N45" s="78"/>
      <c r="O45" s="78"/>
      <c r="P45" s="78"/>
      <c r="Q45" s="104"/>
      <c r="R45" s="78"/>
      <c r="S45" s="78"/>
      <c r="T45" s="78"/>
      <c r="U45" s="78"/>
      <c r="V45" s="78"/>
      <c r="W45" s="78"/>
      <c r="X45" s="78"/>
      <c r="Y45" s="78"/>
      <c r="Z45" s="78"/>
      <c r="AA45" s="104"/>
      <c r="AB45" s="78"/>
      <c r="AC45" s="78"/>
      <c r="AD45" s="78"/>
      <c r="AE45" s="78"/>
      <c r="AF45" s="78"/>
      <c r="AG45" s="78"/>
      <c r="AH45" s="78"/>
      <c r="AI45" s="99"/>
      <c r="AJ45" s="78"/>
      <c r="AK45" s="78"/>
      <c r="AL45" s="78"/>
      <c r="AM45" s="86"/>
      <c r="AN45" s="78"/>
      <c r="AO45" s="78">
        <v>53066000</v>
      </c>
      <c r="AP45" s="78"/>
      <c r="AQ45" s="78"/>
      <c r="AR45" s="78"/>
      <c r="AS45" s="78"/>
      <c r="AT45" s="78">
        <v>16300000</v>
      </c>
      <c r="AU45" s="78"/>
      <c r="AV45" s="78"/>
      <c r="AW45" s="78"/>
      <c r="AX45" s="78"/>
      <c r="AY45" s="78"/>
      <c r="AZ45" s="83"/>
      <c r="XDE45" s="84" t="e">
        <f>SUM(#REF!)</f>
        <v>#REF!</v>
      </c>
      <c r="XFD45" s="84" t="e">
        <f t="shared" si="0"/>
        <v>#REF!</v>
      </c>
    </row>
    <row r="46" spans="1:53 16333:16384" ht="12" customHeight="1">
      <c r="A46" s="78">
        <v>44</v>
      </c>
      <c r="B46" s="78" t="s">
        <v>73</v>
      </c>
      <c r="C46" s="78">
        <v>308290950</v>
      </c>
      <c r="D46" s="78" t="s">
        <v>68</v>
      </c>
      <c r="E46" s="78"/>
      <c r="F46" s="78"/>
      <c r="G46" s="78"/>
      <c r="H46" s="78"/>
      <c r="I46" s="78"/>
      <c r="J46" s="78"/>
      <c r="K46" s="104"/>
      <c r="L46" s="104"/>
      <c r="M46" s="104"/>
      <c r="N46" s="78"/>
      <c r="O46" s="78"/>
      <c r="P46" s="78"/>
      <c r="Q46" s="104"/>
      <c r="R46" s="78"/>
      <c r="S46" s="78"/>
      <c r="T46" s="78"/>
      <c r="U46" s="78"/>
      <c r="V46" s="78"/>
      <c r="W46" s="78"/>
      <c r="X46" s="78"/>
      <c r="Y46" s="78"/>
      <c r="Z46" s="78"/>
      <c r="AA46" s="104"/>
      <c r="AB46" s="78"/>
      <c r="AC46" s="78"/>
      <c r="AD46" s="78"/>
      <c r="AE46" s="78"/>
      <c r="AF46" s="78"/>
      <c r="AG46" s="78"/>
      <c r="AH46" s="78"/>
      <c r="AI46" s="99"/>
      <c r="AJ46" s="78"/>
      <c r="AK46" s="78"/>
      <c r="AL46" s="78"/>
      <c r="AM46" s="86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83"/>
      <c r="XDE46" s="84" t="e">
        <f>SUM(#REF!)</f>
        <v>#REF!</v>
      </c>
      <c r="XFD46" s="84" t="e">
        <f t="shared" si="0"/>
        <v>#REF!</v>
      </c>
    </row>
    <row r="47" spans="1:53 16333:16384" ht="12" customHeight="1">
      <c r="A47" s="78">
        <v>45</v>
      </c>
      <c r="B47" s="78" t="s">
        <v>62</v>
      </c>
      <c r="C47" s="78">
        <v>331500000</v>
      </c>
      <c r="D47" s="78">
        <v>2</v>
      </c>
      <c r="E47" s="78"/>
      <c r="F47" s="78"/>
      <c r="G47" s="78"/>
      <c r="H47" s="78"/>
      <c r="I47" s="78"/>
      <c r="J47" s="78"/>
      <c r="K47" s="104"/>
      <c r="L47" s="104"/>
      <c r="M47" s="104"/>
      <c r="N47" s="78"/>
      <c r="O47" s="78"/>
      <c r="P47" s="78"/>
      <c r="Q47" s="104"/>
      <c r="R47" s="78"/>
      <c r="S47" s="78"/>
      <c r="T47" s="78"/>
      <c r="U47" s="78"/>
      <c r="V47" s="78"/>
      <c r="W47" s="78"/>
      <c r="X47" s="78"/>
      <c r="Y47" s="78"/>
      <c r="Z47" s="78"/>
      <c r="AA47" s="104"/>
      <c r="AB47" s="78"/>
      <c r="AC47" s="78"/>
      <c r="AD47" s="78"/>
      <c r="AE47" s="78"/>
      <c r="AF47" s="78"/>
      <c r="AG47" s="78"/>
      <c r="AH47" s="78"/>
      <c r="AI47" s="99"/>
      <c r="AJ47" s="78"/>
      <c r="AK47" s="78"/>
      <c r="AL47" s="78">
        <v>331500000</v>
      </c>
      <c r="AM47" s="86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83"/>
      <c r="XDE47" s="84" t="e">
        <f>SUM(#REF!)</f>
        <v>#REF!</v>
      </c>
      <c r="XFD47" s="84" t="e">
        <f t="shared" si="0"/>
        <v>#REF!</v>
      </c>
    </row>
    <row r="48" spans="1:53 16333:16384" ht="12" customHeight="1">
      <c r="A48" s="78">
        <v>46</v>
      </c>
      <c r="B48" s="78" t="s">
        <v>74</v>
      </c>
      <c r="C48" s="78">
        <v>322257220</v>
      </c>
      <c r="D48" s="78" t="s">
        <v>68</v>
      </c>
      <c r="E48" s="78"/>
      <c r="F48" s="78"/>
      <c r="G48" s="78"/>
      <c r="H48" s="78"/>
      <c r="I48" s="78"/>
      <c r="J48" s="78"/>
      <c r="K48" s="104"/>
      <c r="L48" s="104"/>
      <c r="M48" s="104"/>
      <c r="N48" s="78"/>
      <c r="O48" s="78"/>
      <c r="P48" s="78"/>
      <c r="Q48" s="104"/>
      <c r="R48" s="78"/>
      <c r="S48" s="78"/>
      <c r="T48" s="78"/>
      <c r="U48" s="78"/>
      <c r="V48" s="78"/>
      <c r="W48" s="78"/>
      <c r="X48" s="78"/>
      <c r="Y48" s="78"/>
      <c r="Z48" s="78"/>
      <c r="AA48" s="104"/>
      <c r="AB48" s="78"/>
      <c r="AC48" s="78"/>
      <c r="AD48" s="78"/>
      <c r="AE48" s="78"/>
      <c r="AF48" s="78"/>
      <c r="AG48" s="78"/>
      <c r="AH48" s="78"/>
      <c r="AI48" s="99"/>
      <c r="AJ48" s="78"/>
      <c r="AK48" s="78"/>
      <c r="AL48" s="78"/>
      <c r="AM48" s="86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83"/>
      <c r="XDE48" s="84" t="e">
        <f>SUM(#REF!)</f>
        <v>#REF!</v>
      </c>
      <c r="XFD48" s="84" t="e">
        <f t="shared" si="0"/>
        <v>#REF!</v>
      </c>
    </row>
    <row r="49" spans="1:53 16333:16384" ht="12" customHeight="1">
      <c r="A49" s="78">
        <v>47</v>
      </c>
      <c r="B49" s="78" t="s">
        <v>54</v>
      </c>
      <c r="C49" s="78">
        <v>120605760</v>
      </c>
      <c r="D49" s="78">
        <v>7</v>
      </c>
      <c r="E49" s="78"/>
      <c r="F49" s="78"/>
      <c r="G49" s="78"/>
      <c r="H49" s="78"/>
      <c r="I49" s="78"/>
      <c r="J49" s="78"/>
      <c r="K49" s="104"/>
      <c r="L49" s="104"/>
      <c r="M49" s="104"/>
      <c r="N49" s="78"/>
      <c r="O49" s="78"/>
      <c r="P49" s="78"/>
      <c r="Q49" s="104"/>
      <c r="R49" s="78"/>
      <c r="S49" s="78"/>
      <c r="T49" s="78"/>
      <c r="U49" s="78"/>
      <c r="V49" s="78"/>
      <c r="W49" s="78"/>
      <c r="X49" s="78"/>
      <c r="Y49" s="78"/>
      <c r="Z49" s="78"/>
      <c r="AA49" s="104"/>
      <c r="AB49" s="78"/>
      <c r="AC49" s="78"/>
      <c r="AD49" s="78"/>
      <c r="AE49" s="78"/>
      <c r="AF49" s="78"/>
      <c r="AG49" s="78"/>
      <c r="AH49" s="78"/>
      <c r="AI49" s="99"/>
      <c r="AJ49" s="78"/>
      <c r="AK49" s="78"/>
      <c r="AL49" s="78"/>
      <c r="AM49" s="86"/>
      <c r="AN49" s="78"/>
      <c r="AO49" s="78"/>
      <c r="AP49" s="78"/>
      <c r="AQ49" s="78"/>
      <c r="AR49" s="78"/>
      <c r="AS49" s="78"/>
      <c r="AT49" s="78"/>
      <c r="AU49" s="78"/>
      <c r="AV49" s="78">
        <v>120605760</v>
      </c>
      <c r="AW49" s="78"/>
      <c r="AX49" s="78"/>
      <c r="AY49" s="78"/>
      <c r="AZ49" s="83"/>
      <c r="XDE49" s="84" t="e">
        <f>SUM(#REF!)</f>
        <v>#REF!</v>
      </c>
      <c r="XFD49" s="84" t="e">
        <f t="shared" si="0"/>
        <v>#REF!</v>
      </c>
    </row>
    <row r="50" spans="1:53 16333:16384" ht="12" customHeight="1">
      <c r="A50" s="78">
        <v>48</v>
      </c>
      <c r="B50" s="78" t="s">
        <v>55</v>
      </c>
      <c r="C50" s="78">
        <v>202988860</v>
      </c>
      <c r="D50" s="78">
        <v>1</v>
      </c>
      <c r="E50" s="78"/>
      <c r="F50" s="78">
        <v>1276646595</v>
      </c>
      <c r="G50" s="78"/>
      <c r="H50" s="78"/>
      <c r="I50" s="78"/>
      <c r="J50" s="78"/>
      <c r="K50" s="104"/>
      <c r="L50" s="104"/>
      <c r="M50" s="104"/>
      <c r="N50" s="78"/>
      <c r="O50" s="78"/>
      <c r="P50" s="83"/>
      <c r="Q50" s="104"/>
      <c r="R50" s="78"/>
      <c r="S50" s="78"/>
      <c r="T50" s="78"/>
      <c r="U50" s="78"/>
      <c r="V50" s="78"/>
      <c r="W50" s="78"/>
      <c r="X50" s="78"/>
      <c r="Y50" s="78"/>
      <c r="Z50" s="78"/>
      <c r="AA50" s="79">
        <v>226579385</v>
      </c>
      <c r="AB50" s="78"/>
      <c r="AC50" s="78"/>
      <c r="AD50" s="78"/>
      <c r="AE50" s="78"/>
      <c r="AF50" s="78"/>
      <c r="AG50" s="78"/>
      <c r="AH50" s="78"/>
      <c r="AI50" s="99"/>
      <c r="AJ50" s="78"/>
      <c r="AK50" s="78"/>
      <c r="AL50" s="78"/>
      <c r="AM50" s="86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83"/>
      <c r="XDE50" s="84" t="e">
        <f>SUM(#REF!)</f>
        <v>#REF!</v>
      </c>
      <c r="XFD50" s="84" t="e">
        <f t="shared" si="0"/>
        <v>#REF!</v>
      </c>
    </row>
    <row r="51" spans="1:53 16333:16384" ht="12" customHeight="1">
      <c r="A51" s="78">
        <v>49</v>
      </c>
      <c r="B51" s="78" t="s">
        <v>56</v>
      </c>
      <c r="C51" s="78">
        <v>132351510</v>
      </c>
      <c r="D51" s="78">
        <v>2</v>
      </c>
      <c r="E51" s="78"/>
      <c r="F51" s="78"/>
      <c r="G51" s="78"/>
      <c r="H51" s="78"/>
      <c r="I51" s="78"/>
      <c r="J51" s="78"/>
      <c r="K51" s="104"/>
      <c r="L51" s="104"/>
      <c r="M51" s="104"/>
      <c r="N51" s="78"/>
      <c r="O51" s="78"/>
      <c r="P51" s="78"/>
      <c r="Q51" s="104"/>
      <c r="R51" s="78"/>
      <c r="S51" s="78"/>
      <c r="T51" s="78"/>
      <c r="U51" s="78"/>
      <c r="V51" s="78"/>
      <c r="W51" s="78"/>
      <c r="X51" s="78"/>
      <c r="Y51" s="78"/>
      <c r="Z51" s="78"/>
      <c r="AA51" s="104"/>
      <c r="AB51" s="78"/>
      <c r="AC51" s="78"/>
      <c r="AD51" s="78"/>
      <c r="AE51" s="78"/>
      <c r="AF51" s="78"/>
      <c r="AG51" s="78">
        <v>8269000</v>
      </c>
      <c r="AH51" s="78">
        <v>8000000</v>
      </c>
      <c r="AI51" s="99"/>
      <c r="AJ51" s="78">
        <v>7800000</v>
      </c>
      <c r="AK51" s="78">
        <v>23132000</v>
      </c>
      <c r="AL51" s="78"/>
      <c r="AM51" s="86"/>
      <c r="AN51" s="78"/>
      <c r="AO51" s="78">
        <v>46100000</v>
      </c>
      <c r="AP51" s="78"/>
      <c r="AQ51" s="78"/>
      <c r="AR51" s="78"/>
      <c r="AS51" s="78">
        <v>30090000</v>
      </c>
      <c r="AT51" s="78"/>
      <c r="AU51" s="78"/>
      <c r="AV51" s="78"/>
      <c r="AW51" s="78"/>
      <c r="AX51" s="78"/>
      <c r="AY51" s="78"/>
      <c r="AZ51" s="83"/>
      <c r="XDE51" s="84" t="e">
        <f>SUM(#REF!)</f>
        <v>#REF!</v>
      </c>
      <c r="XFD51" s="84" t="e">
        <f t="shared" si="0"/>
        <v>#REF!</v>
      </c>
    </row>
    <row r="52" spans="1:53 16333:16384" ht="12" customHeight="1">
      <c r="A52" s="78">
        <v>50</v>
      </c>
      <c r="B52" s="78" t="s">
        <v>57</v>
      </c>
      <c r="C52" s="78">
        <v>705000000</v>
      </c>
      <c r="D52" s="78">
        <v>1</v>
      </c>
      <c r="E52" s="78"/>
      <c r="F52" s="78"/>
      <c r="G52" s="78"/>
      <c r="H52" s="78"/>
      <c r="I52" s="78"/>
      <c r="J52" s="78"/>
      <c r="K52" s="104"/>
      <c r="L52" s="104"/>
      <c r="M52" s="104"/>
      <c r="N52" s="78"/>
      <c r="O52" s="78"/>
      <c r="P52" s="78"/>
      <c r="Q52" s="104"/>
      <c r="R52" s="78"/>
      <c r="S52" s="78">
        <v>705000000</v>
      </c>
      <c r="T52" s="78"/>
      <c r="U52" s="78"/>
      <c r="V52" s="78"/>
      <c r="W52" s="78"/>
      <c r="X52" s="78"/>
      <c r="Y52" s="78"/>
      <c r="Z52" s="78"/>
      <c r="AA52" s="104"/>
      <c r="AB52" s="78"/>
      <c r="AC52" s="78"/>
      <c r="AD52" s="78"/>
      <c r="AE52" s="78"/>
      <c r="AF52" s="78"/>
      <c r="AG52" s="78"/>
      <c r="AH52" s="78"/>
      <c r="AI52" s="99"/>
      <c r="AJ52" s="78"/>
      <c r="AK52" s="78"/>
      <c r="AL52" s="78"/>
      <c r="AM52" s="86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83"/>
      <c r="XDE52" s="84" t="e">
        <f>SUM(#REF!)</f>
        <v>#REF!</v>
      </c>
      <c r="XFD52" s="84" t="e">
        <f t="shared" si="0"/>
        <v>#REF!</v>
      </c>
    </row>
    <row r="53" spans="1:53 16333:16384" ht="12" customHeight="1">
      <c r="A53" s="78">
        <v>51</v>
      </c>
      <c r="B53" s="78" t="s">
        <v>58</v>
      </c>
      <c r="C53" s="78">
        <v>135000000</v>
      </c>
      <c r="D53" s="78">
        <v>1</v>
      </c>
      <c r="E53" s="78"/>
      <c r="F53" s="78"/>
      <c r="G53" s="78"/>
      <c r="H53" s="78"/>
      <c r="I53" s="78"/>
      <c r="J53" s="78"/>
      <c r="K53" s="104"/>
      <c r="L53" s="104"/>
      <c r="M53" s="104"/>
      <c r="N53" s="78"/>
      <c r="O53" s="78"/>
      <c r="P53" s="78"/>
      <c r="Q53" s="104"/>
      <c r="R53" s="78">
        <v>135000000</v>
      </c>
      <c r="S53" s="78"/>
      <c r="T53" s="78"/>
      <c r="U53" s="78"/>
      <c r="V53" s="78"/>
      <c r="W53" s="78"/>
      <c r="X53" s="78"/>
      <c r="Y53" s="78"/>
      <c r="Z53" s="78"/>
      <c r="AA53" s="104"/>
      <c r="AB53" s="78"/>
      <c r="AC53" s="78"/>
      <c r="AD53" s="78"/>
      <c r="AE53" s="78"/>
      <c r="AF53" s="78"/>
      <c r="AG53" s="78"/>
      <c r="AH53" s="78"/>
      <c r="AI53" s="99"/>
      <c r="AJ53" s="78"/>
      <c r="AK53" s="78"/>
      <c r="AL53" s="78"/>
      <c r="AM53" s="86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83"/>
      <c r="XDE53" s="84" t="e">
        <f>SUM(#REF!)</f>
        <v>#REF!</v>
      </c>
      <c r="XFD53" s="84" t="e">
        <f t="shared" si="0"/>
        <v>#REF!</v>
      </c>
    </row>
    <row r="54" spans="1:53 16333:16384" ht="12" customHeight="1">
      <c r="A54" s="78">
        <v>52</v>
      </c>
      <c r="B54" s="78" t="s">
        <v>59</v>
      </c>
      <c r="C54" s="78">
        <v>114729600</v>
      </c>
      <c r="D54" s="78">
        <v>8</v>
      </c>
      <c r="E54" s="78"/>
      <c r="F54" s="78"/>
      <c r="G54" s="78"/>
      <c r="H54" s="78"/>
      <c r="I54" s="78"/>
      <c r="J54" s="78"/>
      <c r="K54" s="104"/>
      <c r="L54" s="104"/>
      <c r="M54" s="104"/>
      <c r="N54" s="78"/>
      <c r="O54" s="78"/>
      <c r="P54" s="78"/>
      <c r="Q54" s="104"/>
      <c r="R54" s="78"/>
      <c r="S54" s="78"/>
      <c r="T54" s="78"/>
      <c r="U54" s="78"/>
      <c r="V54" s="78"/>
      <c r="W54" s="78"/>
      <c r="X54" s="78"/>
      <c r="Y54" s="78"/>
      <c r="Z54" s="78"/>
      <c r="AA54" s="104"/>
      <c r="AB54" s="78"/>
      <c r="AC54" s="78"/>
      <c r="AD54" s="78"/>
      <c r="AE54" s="78"/>
      <c r="AF54" s="78"/>
      <c r="AG54" s="78"/>
      <c r="AH54" s="78"/>
      <c r="AI54" s="99"/>
      <c r="AJ54" s="78"/>
      <c r="AK54" s="78"/>
      <c r="AL54" s="78"/>
      <c r="AM54" s="86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>
        <v>114729600</v>
      </c>
      <c r="AZ54" s="83"/>
      <c r="XDE54" s="84" t="e">
        <f>SUM(#REF!)</f>
        <v>#REF!</v>
      </c>
      <c r="XFD54" s="84" t="e">
        <f t="shared" si="0"/>
        <v>#REF!</v>
      </c>
    </row>
    <row r="55" spans="1:53 16333:16384" ht="12" customHeight="1">
      <c r="A55" s="78">
        <v>53</v>
      </c>
      <c r="B55" s="78" t="s">
        <v>60</v>
      </c>
      <c r="C55" s="78">
        <v>1527962347</v>
      </c>
      <c r="D55" s="78">
        <v>2</v>
      </c>
      <c r="E55" s="78"/>
      <c r="F55" s="78"/>
      <c r="G55" s="78"/>
      <c r="H55" s="78"/>
      <c r="I55" s="78"/>
      <c r="J55" s="78"/>
      <c r="K55" s="104"/>
      <c r="L55" s="104"/>
      <c r="M55" s="104"/>
      <c r="N55" s="78"/>
      <c r="O55" s="78"/>
      <c r="P55" s="78"/>
      <c r="Q55" s="104"/>
      <c r="R55" s="78"/>
      <c r="S55" s="78"/>
      <c r="T55" s="78"/>
      <c r="U55" s="78"/>
      <c r="V55" s="78"/>
      <c r="W55" s="78"/>
      <c r="X55" s="78"/>
      <c r="Y55" s="78"/>
      <c r="Z55" s="78"/>
      <c r="AA55" s="104"/>
      <c r="AB55" s="78"/>
      <c r="AC55" s="78"/>
      <c r="AD55" s="78"/>
      <c r="AE55" s="78"/>
      <c r="AF55" s="78">
        <v>1527962347</v>
      </c>
      <c r="AG55" s="78"/>
      <c r="AH55" s="78"/>
      <c r="AI55" s="99"/>
      <c r="AJ55" s="78"/>
      <c r="AK55" s="78"/>
      <c r="AL55" s="78"/>
      <c r="AM55" s="86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83"/>
      <c r="XDE55" s="84" t="e">
        <f>SUM(#REF!)</f>
        <v>#REF!</v>
      </c>
      <c r="XFD55" s="84" t="e">
        <f t="shared" si="0"/>
        <v>#REF!</v>
      </c>
    </row>
    <row r="56" spans="1:53 16333:16384" ht="12" customHeight="1">
      <c r="A56" s="78">
        <v>54</v>
      </c>
      <c r="B56" s="78" t="s">
        <v>61</v>
      </c>
      <c r="C56" s="78">
        <v>1068718082</v>
      </c>
      <c r="D56" s="78">
        <v>1</v>
      </c>
      <c r="E56" s="78">
        <v>3859347931</v>
      </c>
      <c r="F56" s="78"/>
      <c r="G56" s="78"/>
      <c r="H56" s="78"/>
      <c r="I56" s="78"/>
      <c r="J56" s="78"/>
      <c r="K56" s="104">
        <v>14728450</v>
      </c>
      <c r="L56" s="104">
        <v>570063450</v>
      </c>
      <c r="M56" s="104">
        <v>1955509128</v>
      </c>
      <c r="N56" s="78"/>
      <c r="O56" s="78"/>
      <c r="P56" s="83"/>
      <c r="Q56" s="104">
        <v>3880078</v>
      </c>
      <c r="R56" s="78"/>
      <c r="S56" s="78">
        <v>33320100</v>
      </c>
      <c r="T56" s="78"/>
      <c r="U56" s="78">
        <v>180059703</v>
      </c>
      <c r="V56" s="78">
        <v>206657055</v>
      </c>
      <c r="W56" s="78"/>
      <c r="X56" s="78"/>
      <c r="Y56" s="79">
        <v>74373054</v>
      </c>
      <c r="Z56" s="78"/>
      <c r="AA56" s="79">
        <v>1242473806</v>
      </c>
      <c r="AB56" s="79">
        <v>15215833</v>
      </c>
      <c r="AC56" s="78"/>
      <c r="AD56" s="78"/>
      <c r="AE56" s="78"/>
      <c r="AF56" s="78"/>
      <c r="AG56" s="78"/>
      <c r="AH56" s="78"/>
      <c r="AI56" s="99"/>
      <c r="AJ56" s="78"/>
      <c r="AK56" s="78"/>
      <c r="AL56" s="78"/>
      <c r="AM56" s="86"/>
      <c r="AN56" s="78"/>
      <c r="AO56" s="78"/>
      <c r="AP56" s="78"/>
      <c r="AQ56" s="78"/>
      <c r="AR56" s="78"/>
      <c r="AS56" s="78"/>
      <c r="AT56" s="78"/>
      <c r="AU56" s="78"/>
      <c r="AV56" s="78"/>
      <c r="AW56" s="78">
        <v>929986890</v>
      </c>
      <c r="AX56" s="78"/>
      <c r="AY56" s="78"/>
      <c r="AZ56" s="83"/>
      <c r="BA56" s="84">
        <f>AW56+AB56+AA56+Y56+V56+U56+S56+Q56+M56+L56+K56+E56</f>
        <v>9085615478</v>
      </c>
      <c r="XDE56" s="84" t="e">
        <f>SUM(#REF!)</f>
        <v>#REF!</v>
      </c>
      <c r="XFD56" s="84" t="e">
        <f t="shared" si="0"/>
        <v>#REF!</v>
      </c>
    </row>
    <row r="57" spans="1:53 16333:16384" ht="12" customHeight="1">
      <c r="A57" s="78">
        <v>55</v>
      </c>
      <c r="B57" s="78" t="s">
        <v>63</v>
      </c>
      <c r="C57" s="78">
        <v>66300000</v>
      </c>
      <c r="D57" s="78">
        <v>2</v>
      </c>
      <c r="E57" s="78"/>
      <c r="F57" s="78"/>
      <c r="G57" s="78"/>
      <c r="H57" s="78"/>
      <c r="I57" s="78"/>
      <c r="J57" s="78"/>
      <c r="K57" s="104"/>
      <c r="L57" s="104"/>
      <c r="M57" s="104"/>
      <c r="N57" s="78"/>
      <c r="O57" s="78"/>
      <c r="P57" s="78"/>
      <c r="Q57" s="104"/>
      <c r="R57" s="78"/>
      <c r="S57" s="78"/>
      <c r="T57" s="78"/>
      <c r="U57" s="78"/>
      <c r="V57" s="78"/>
      <c r="W57" s="78"/>
      <c r="X57" s="78"/>
      <c r="Y57" s="78"/>
      <c r="Z57" s="78"/>
      <c r="AA57" s="104"/>
      <c r="AB57" s="78"/>
      <c r="AC57" s="78"/>
      <c r="AD57" s="78"/>
      <c r="AE57" s="78"/>
      <c r="AF57" s="78"/>
      <c r="AG57" s="78"/>
      <c r="AH57" s="78"/>
      <c r="AI57" s="99"/>
      <c r="AJ57" s="78"/>
      <c r="AK57" s="78"/>
      <c r="AL57" s="78">
        <v>66300000</v>
      </c>
      <c r="AM57" s="86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83"/>
      <c r="XDE57" s="84" t="e">
        <f>SUM(#REF!)</f>
        <v>#REF!</v>
      </c>
      <c r="XFD57" s="84" t="e">
        <f t="shared" si="0"/>
        <v>#REF!</v>
      </c>
    </row>
    <row r="58" spans="1:53 16333:16384" ht="12" customHeight="1">
      <c r="A58" s="78">
        <v>56</v>
      </c>
      <c r="B58" s="78" t="s">
        <v>99</v>
      </c>
      <c r="C58" s="78">
        <v>25000000</v>
      </c>
      <c r="D58" s="78">
        <v>2</v>
      </c>
      <c r="E58" s="78"/>
      <c r="F58" s="78"/>
      <c r="G58" s="78"/>
      <c r="H58" s="78"/>
      <c r="I58" s="78"/>
      <c r="J58" s="78"/>
      <c r="K58" s="104"/>
      <c r="L58" s="104"/>
      <c r="M58" s="104"/>
      <c r="N58" s="78"/>
      <c r="O58" s="78"/>
      <c r="P58" s="78"/>
      <c r="Q58" s="104"/>
      <c r="R58" s="78"/>
      <c r="S58" s="78"/>
      <c r="T58" s="78"/>
      <c r="U58" s="78"/>
      <c r="V58" s="78"/>
      <c r="W58" s="78"/>
      <c r="X58" s="78"/>
      <c r="Y58" s="78"/>
      <c r="Z58" s="78"/>
      <c r="AA58" s="104"/>
      <c r="AB58" s="78"/>
      <c r="AC58" s="78"/>
      <c r="AD58" s="78"/>
      <c r="AE58" s="78"/>
      <c r="AF58" s="78"/>
      <c r="AG58" s="78"/>
      <c r="AH58" s="78"/>
      <c r="AI58" s="99"/>
      <c r="AJ58" s="78">
        <v>25000000</v>
      </c>
      <c r="AK58" s="78"/>
      <c r="AL58" s="78"/>
      <c r="AM58" s="86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83"/>
      <c r="XDE58" s="84" t="e">
        <f>SUM(#REF!)</f>
        <v>#REF!</v>
      </c>
      <c r="XFD58" s="84" t="e">
        <f t="shared" si="0"/>
        <v>#REF!</v>
      </c>
    </row>
    <row r="59" spans="1:53 16333:16384" ht="12" customHeight="1">
      <c r="A59" s="78">
        <v>57</v>
      </c>
      <c r="B59" s="78" t="s">
        <v>126</v>
      </c>
      <c r="C59" s="78">
        <v>7000000</v>
      </c>
      <c r="D59" s="78">
        <v>2</v>
      </c>
      <c r="E59" s="78"/>
      <c r="F59" s="78"/>
      <c r="G59" s="78"/>
      <c r="H59" s="78"/>
      <c r="I59" s="78"/>
      <c r="J59" s="78"/>
      <c r="K59" s="104"/>
      <c r="L59" s="104"/>
      <c r="M59" s="104"/>
      <c r="N59" s="78"/>
      <c r="O59" s="78"/>
      <c r="P59" s="78"/>
      <c r="Q59" s="104"/>
      <c r="R59" s="78"/>
      <c r="S59" s="78"/>
      <c r="T59" s="78"/>
      <c r="U59" s="78"/>
      <c r="V59" s="78"/>
      <c r="W59" s="78"/>
      <c r="X59" s="78"/>
      <c r="Y59" s="78"/>
      <c r="Z59" s="78"/>
      <c r="AA59" s="104"/>
      <c r="AB59" s="78"/>
      <c r="AC59" s="78"/>
      <c r="AD59" s="78"/>
      <c r="AE59" s="78"/>
      <c r="AF59" s="78"/>
      <c r="AG59" s="78"/>
      <c r="AH59" s="78"/>
      <c r="AI59" s="99"/>
      <c r="AJ59" s="78">
        <v>7000000</v>
      </c>
      <c r="AK59" s="78"/>
      <c r="AL59" s="78"/>
      <c r="AM59" s="86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83"/>
      <c r="XDE59" s="84" t="e">
        <f>SUM(#REF!)</f>
        <v>#REF!</v>
      </c>
      <c r="XFD59" s="84" t="e">
        <f t="shared" si="0"/>
        <v>#REF!</v>
      </c>
    </row>
    <row r="60" spans="1:53 16333:16384" ht="12" customHeight="1">
      <c r="A60" s="78">
        <v>58</v>
      </c>
      <c r="B60" s="78" t="s">
        <v>78</v>
      </c>
      <c r="C60" s="78">
        <v>198000000</v>
      </c>
      <c r="D60" s="78" t="s">
        <v>68</v>
      </c>
      <c r="E60" s="78"/>
      <c r="F60" s="78"/>
      <c r="G60" s="78"/>
      <c r="H60" s="78"/>
      <c r="I60" s="78"/>
      <c r="J60" s="78"/>
      <c r="K60" s="104"/>
      <c r="L60" s="104"/>
      <c r="M60" s="104"/>
      <c r="N60" s="78"/>
      <c r="O60" s="78"/>
      <c r="P60" s="78"/>
      <c r="Q60" s="104"/>
      <c r="R60" s="78"/>
      <c r="S60" s="78"/>
      <c r="T60" s="78"/>
      <c r="U60" s="78"/>
      <c r="V60" s="78"/>
      <c r="W60" s="78"/>
      <c r="X60" s="78"/>
      <c r="Y60" s="78"/>
      <c r="Z60" s="78"/>
      <c r="AA60" s="104"/>
      <c r="AB60" s="78"/>
      <c r="AC60" s="78"/>
      <c r="AD60" s="78"/>
      <c r="AE60" s="78"/>
      <c r="AF60" s="78"/>
      <c r="AG60" s="78"/>
      <c r="AH60" s="78"/>
      <c r="AI60" s="99"/>
      <c r="AJ60" s="78"/>
      <c r="AK60" s="78"/>
      <c r="AL60" s="78"/>
      <c r="AM60" s="86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83"/>
      <c r="XDE60" s="84" t="e">
        <f>SUM(#REF!)</f>
        <v>#REF!</v>
      </c>
      <c r="XFD60" s="84" t="e">
        <f t="shared" si="0"/>
        <v>#REF!</v>
      </c>
    </row>
    <row r="61" spans="1:53 16333:16384" ht="12" customHeight="1">
      <c r="A61" s="78">
        <v>59</v>
      </c>
      <c r="B61" s="78" t="s">
        <v>79</v>
      </c>
      <c r="C61" s="78">
        <v>74847000</v>
      </c>
      <c r="D61" s="78">
        <v>2</v>
      </c>
      <c r="E61" s="78"/>
      <c r="F61" s="78"/>
      <c r="G61" s="78"/>
      <c r="H61" s="78"/>
      <c r="I61" s="78"/>
      <c r="J61" s="78"/>
      <c r="K61" s="104"/>
      <c r="L61" s="104"/>
      <c r="M61" s="104"/>
      <c r="N61" s="78"/>
      <c r="O61" s="78"/>
      <c r="P61" s="78"/>
      <c r="Q61" s="104"/>
      <c r="R61" s="78"/>
      <c r="S61" s="78"/>
      <c r="T61" s="78"/>
      <c r="U61" s="78"/>
      <c r="V61" s="78"/>
      <c r="W61" s="78"/>
      <c r="X61" s="78"/>
      <c r="Y61" s="78"/>
      <c r="Z61" s="78"/>
      <c r="AA61" s="104"/>
      <c r="AB61" s="78"/>
      <c r="AC61" s="78"/>
      <c r="AD61" s="78"/>
      <c r="AE61" s="78"/>
      <c r="AF61" s="78"/>
      <c r="AG61" s="78">
        <v>7450000</v>
      </c>
      <c r="AH61" s="78">
        <v>2640000</v>
      </c>
      <c r="AI61" s="99"/>
      <c r="AJ61" s="78"/>
      <c r="AK61" s="78">
        <v>5320000</v>
      </c>
      <c r="AL61" s="78"/>
      <c r="AM61" s="86">
        <v>2200000</v>
      </c>
      <c r="AN61" s="78"/>
      <c r="AO61" s="78"/>
      <c r="AP61" s="78">
        <v>34889000</v>
      </c>
      <c r="AQ61" s="78"/>
      <c r="AR61" s="78"/>
      <c r="AS61" s="78">
        <v>5848000</v>
      </c>
      <c r="AT61" s="78">
        <v>15450000</v>
      </c>
      <c r="AU61" s="78"/>
      <c r="AV61" s="78"/>
      <c r="AW61" s="78"/>
      <c r="AX61" s="78"/>
      <c r="AY61" s="78"/>
      <c r="AZ61" s="83"/>
      <c r="XDE61" s="84" t="e">
        <f>SUM(#REF!)</f>
        <v>#REF!</v>
      </c>
      <c r="XFD61" s="84" t="e">
        <f t="shared" si="0"/>
        <v>#REF!</v>
      </c>
    </row>
    <row r="62" spans="1:53 16333:16384" ht="12" customHeight="1">
      <c r="A62" s="78">
        <v>60</v>
      </c>
      <c r="B62" s="78" t="s">
        <v>80</v>
      </c>
      <c r="C62" s="78">
        <v>47000000</v>
      </c>
      <c r="D62" s="78">
        <v>2</v>
      </c>
      <c r="E62" s="78"/>
      <c r="F62" s="78"/>
      <c r="G62" s="78"/>
      <c r="H62" s="78"/>
      <c r="I62" s="78"/>
      <c r="J62" s="78"/>
      <c r="K62" s="104"/>
      <c r="L62" s="104"/>
      <c r="M62" s="104"/>
      <c r="N62" s="78"/>
      <c r="O62" s="78"/>
      <c r="P62" s="78"/>
      <c r="Q62" s="104"/>
      <c r="R62" s="78"/>
      <c r="S62" s="78"/>
      <c r="T62" s="78"/>
      <c r="U62" s="78"/>
      <c r="V62" s="78"/>
      <c r="W62" s="78"/>
      <c r="X62" s="78"/>
      <c r="Y62" s="78"/>
      <c r="Z62" s="78"/>
      <c r="AA62" s="104"/>
      <c r="AB62" s="78"/>
      <c r="AC62" s="78"/>
      <c r="AD62" s="78"/>
      <c r="AE62" s="78"/>
      <c r="AF62" s="78"/>
      <c r="AG62" s="78"/>
      <c r="AH62" s="78"/>
      <c r="AI62" s="99"/>
      <c r="AJ62" s="78"/>
      <c r="AK62" s="78">
        <v>40200000</v>
      </c>
      <c r="AL62" s="78"/>
      <c r="AM62" s="86"/>
      <c r="AN62" s="78"/>
      <c r="AO62" s="78"/>
      <c r="AP62" s="78"/>
      <c r="AQ62" s="78"/>
      <c r="AR62" s="78"/>
      <c r="AS62" s="78">
        <v>6800000</v>
      </c>
      <c r="AT62" s="78"/>
      <c r="AU62" s="78"/>
      <c r="AV62" s="78"/>
      <c r="AW62" s="78"/>
      <c r="AX62" s="78"/>
      <c r="AY62" s="78"/>
      <c r="AZ62" s="83"/>
      <c r="XDE62" s="84" t="e">
        <f>SUM(#REF!)</f>
        <v>#REF!</v>
      </c>
      <c r="XFD62" s="84" t="e">
        <f t="shared" si="0"/>
        <v>#REF!</v>
      </c>
    </row>
    <row r="63" spans="1:53 16333:16384" ht="12" customHeight="1">
      <c r="A63" s="78">
        <v>61</v>
      </c>
      <c r="B63" s="78" t="s">
        <v>81</v>
      </c>
      <c r="C63" s="78">
        <v>16000000</v>
      </c>
      <c r="D63" s="78">
        <v>2</v>
      </c>
      <c r="E63" s="78"/>
      <c r="F63" s="78"/>
      <c r="G63" s="78"/>
      <c r="H63" s="78"/>
      <c r="I63" s="78"/>
      <c r="J63" s="78"/>
      <c r="K63" s="104"/>
      <c r="L63" s="104"/>
      <c r="M63" s="104"/>
      <c r="N63" s="78"/>
      <c r="O63" s="78"/>
      <c r="P63" s="78"/>
      <c r="Q63" s="104"/>
      <c r="R63" s="78"/>
      <c r="S63" s="78"/>
      <c r="T63" s="78"/>
      <c r="U63" s="78"/>
      <c r="V63" s="78"/>
      <c r="W63" s="78"/>
      <c r="X63" s="78"/>
      <c r="Y63" s="78"/>
      <c r="Z63" s="78"/>
      <c r="AA63" s="104"/>
      <c r="AB63" s="78"/>
      <c r="AC63" s="78"/>
      <c r="AD63" s="78"/>
      <c r="AE63" s="78"/>
      <c r="AF63" s="78"/>
      <c r="AG63" s="78"/>
      <c r="AH63" s="78"/>
      <c r="AI63" s="99"/>
      <c r="AJ63" s="78"/>
      <c r="AK63" s="78"/>
      <c r="AL63" s="78"/>
      <c r="AM63" s="86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83"/>
      <c r="XDE63" s="84" t="e">
        <f>SUM(#REF!)</f>
        <v>#REF!</v>
      </c>
      <c r="XFD63" s="84" t="e">
        <f t="shared" si="0"/>
        <v>#REF!</v>
      </c>
    </row>
    <row r="64" spans="1:53 16333:16384" ht="12" customHeight="1">
      <c r="A64" s="78">
        <v>62</v>
      </c>
      <c r="B64" s="78" t="s">
        <v>83</v>
      </c>
      <c r="C64" s="78">
        <v>51325000</v>
      </c>
      <c r="D64" s="78">
        <v>2</v>
      </c>
      <c r="E64" s="78"/>
      <c r="F64" s="78"/>
      <c r="G64" s="78"/>
      <c r="H64" s="78"/>
      <c r="I64" s="78"/>
      <c r="J64" s="78"/>
      <c r="K64" s="104"/>
      <c r="L64" s="104"/>
      <c r="M64" s="104"/>
      <c r="N64" s="78"/>
      <c r="O64" s="78"/>
      <c r="P64" s="78"/>
      <c r="Q64" s="104"/>
      <c r="R64" s="78"/>
      <c r="S64" s="78"/>
      <c r="T64" s="78"/>
      <c r="U64" s="78"/>
      <c r="V64" s="78"/>
      <c r="W64" s="78"/>
      <c r="X64" s="78"/>
      <c r="Y64" s="78"/>
      <c r="Z64" s="78"/>
      <c r="AA64" s="104"/>
      <c r="AB64" s="78"/>
      <c r="AC64" s="78"/>
      <c r="AD64" s="78"/>
      <c r="AE64" s="78"/>
      <c r="AF64" s="78"/>
      <c r="AG64" s="78">
        <v>1905000</v>
      </c>
      <c r="AH64" s="78">
        <v>9337000</v>
      </c>
      <c r="AI64" s="99"/>
      <c r="AJ64" s="78"/>
      <c r="AK64" s="78">
        <v>5300000</v>
      </c>
      <c r="AL64" s="78"/>
      <c r="AM64" s="86"/>
      <c r="AN64" s="78"/>
      <c r="AO64" s="78">
        <v>4226000</v>
      </c>
      <c r="AP64" s="78">
        <v>4157000</v>
      </c>
      <c r="AQ64" s="78"/>
      <c r="AR64" s="78">
        <v>800000</v>
      </c>
      <c r="AS64" s="78">
        <v>4300000</v>
      </c>
      <c r="AT64" s="78">
        <v>21300000</v>
      </c>
      <c r="AU64" s="78"/>
      <c r="AV64" s="78"/>
      <c r="AW64" s="78"/>
      <c r="AX64" s="78"/>
      <c r="AY64" s="78"/>
      <c r="AZ64" s="83"/>
      <c r="XDE64" s="84" t="e">
        <f>SUM(#REF!)</f>
        <v>#REF!</v>
      </c>
      <c r="XFD64" s="84" t="e">
        <f t="shared" si="0"/>
        <v>#REF!</v>
      </c>
    </row>
    <row r="65" spans="1:53 16333:16384" ht="12" customHeight="1">
      <c r="A65" s="78">
        <v>63</v>
      </c>
      <c r="B65" s="78" t="s">
        <v>82</v>
      </c>
      <c r="C65" s="78">
        <v>30458330</v>
      </c>
      <c r="D65" s="78">
        <v>2</v>
      </c>
      <c r="E65" s="78"/>
      <c r="F65" s="78"/>
      <c r="G65" s="78"/>
      <c r="H65" s="78"/>
      <c r="I65" s="78"/>
      <c r="J65" s="78"/>
      <c r="K65" s="104"/>
      <c r="L65" s="104"/>
      <c r="M65" s="104"/>
      <c r="N65" s="78"/>
      <c r="O65" s="78"/>
      <c r="P65" s="78"/>
      <c r="Q65" s="104"/>
      <c r="R65" s="78"/>
      <c r="S65" s="78"/>
      <c r="T65" s="78"/>
      <c r="U65" s="78"/>
      <c r="V65" s="78"/>
      <c r="W65" s="78"/>
      <c r="X65" s="78"/>
      <c r="Y65" s="78"/>
      <c r="Z65" s="78"/>
      <c r="AA65" s="104"/>
      <c r="AB65" s="78"/>
      <c r="AC65" s="78"/>
      <c r="AD65" s="78"/>
      <c r="AE65" s="78"/>
      <c r="AF65" s="78"/>
      <c r="AG65" s="78">
        <v>1974000</v>
      </c>
      <c r="AH65" s="78"/>
      <c r="AI65" s="99">
        <v>4000000</v>
      </c>
      <c r="AJ65" s="78"/>
      <c r="AK65" s="78">
        <v>10814330</v>
      </c>
      <c r="AL65" s="78"/>
      <c r="AM65" s="86">
        <v>16000000</v>
      </c>
      <c r="AN65" s="78"/>
      <c r="AO65" s="78"/>
      <c r="AP65" s="78"/>
      <c r="AQ65" s="78"/>
      <c r="AR65" s="78"/>
      <c r="AS65" s="78"/>
      <c r="AT65" s="78">
        <v>11070000</v>
      </c>
      <c r="AU65" s="78"/>
      <c r="AV65" s="78"/>
      <c r="AW65" s="78"/>
      <c r="AX65" s="78"/>
      <c r="AY65" s="78"/>
      <c r="AZ65" s="83"/>
      <c r="XDE65" s="84" t="e">
        <f>SUM(#REF!)</f>
        <v>#REF!</v>
      </c>
      <c r="XFD65" s="84" t="e">
        <f t="shared" si="0"/>
        <v>#REF!</v>
      </c>
    </row>
    <row r="66" spans="1:53 16333:16384" ht="12" customHeight="1">
      <c r="A66" s="78">
        <v>64</v>
      </c>
      <c r="B66" s="78" t="s">
        <v>84</v>
      </c>
      <c r="C66" s="78">
        <v>49847000</v>
      </c>
      <c r="D66" s="78">
        <v>2</v>
      </c>
      <c r="E66" s="78"/>
      <c r="F66" s="78"/>
      <c r="G66" s="78"/>
      <c r="H66" s="78"/>
      <c r="I66" s="78"/>
      <c r="J66" s="78"/>
      <c r="K66" s="104"/>
      <c r="L66" s="104"/>
      <c r="M66" s="104"/>
      <c r="N66" s="78"/>
      <c r="O66" s="78"/>
      <c r="P66" s="78"/>
      <c r="Q66" s="104"/>
      <c r="R66" s="78"/>
      <c r="S66" s="78"/>
      <c r="T66" s="78"/>
      <c r="U66" s="78"/>
      <c r="V66" s="78"/>
      <c r="W66" s="78"/>
      <c r="X66" s="78"/>
      <c r="Y66" s="78"/>
      <c r="Z66" s="78"/>
      <c r="AA66" s="104"/>
      <c r="AB66" s="78"/>
      <c r="AC66" s="78"/>
      <c r="AD66" s="78"/>
      <c r="AE66" s="78"/>
      <c r="AF66" s="78"/>
      <c r="AG66" s="78">
        <v>9852000</v>
      </c>
      <c r="AH66" s="78"/>
      <c r="AI66" s="99"/>
      <c r="AJ66" s="78"/>
      <c r="AK66" s="78">
        <v>27875000</v>
      </c>
      <c r="AL66" s="78"/>
      <c r="AM66" s="86">
        <v>10210000</v>
      </c>
      <c r="AN66" s="78"/>
      <c r="AO66" s="78"/>
      <c r="AP66" s="78"/>
      <c r="AQ66" s="78"/>
      <c r="AR66" s="78"/>
      <c r="AS66" s="78">
        <v>1910000</v>
      </c>
      <c r="AT66" s="78"/>
      <c r="AU66" s="78"/>
      <c r="AV66" s="78"/>
      <c r="AW66" s="78"/>
      <c r="AX66" s="78"/>
      <c r="AY66" s="78"/>
      <c r="AZ66" s="83"/>
      <c r="XDE66" s="84" t="e">
        <f>SUM(#REF!)</f>
        <v>#REF!</v>
      </c>
      <c r="XFD66" s="84" t="e">
        <f t="shared" si="0"/>
        <v>#REF!</v>
      </c>
    </row>
    <row r="67" spans="1:53 16333:16384" ht="12" customHeight="1">
      <c r="A67" s="78">
        <v>65</v>
      </c>
      <c r="B67" s="78" t="s">
        <v>85</v>
      </c>
      <c r="C67" s="78">
        <v>202000000</v>
      </c>
      <c r="D67" s="78">
        <v>1</v>
      </c>
      <c r="E67" s="78"/>
      <c r="F67" s="78"/>
      <c r="G67" s="78"/>
      <c r="H67" s="78"/>
      <c r="I67" s="78"/>
      <c r="J67" s="78">
        <v>202000000</v>
      </c>
      <c r="K67" s="104"/>
      <c r="L67" s="104"/>
      <c r="M67" s="104"/>
      <c r="N67" s="78"/>
      <c r="O67" s="78"/>
      <c r="P67" s="78"/>
      <c r="Q67" s="104"/>
      <c r="R67" s="78"/>
      <c r="S67" s="78"/>
      <c r="T67" s="78"/>
      <c r="U67" s="78"/>
      <c r="V67" s="78"/>
      <c r="W67" s="78"/>
      <c r="X67" s="78"/>
      <c r="Y67" s="78"/>
      <c r="Z67" s="78"/>
      <c r="AA67" s="104"/>
      <c r="AB67" s="78"/>
      <c r="AC67" s="78"/>
      <c r="AD67" s="78"/>
      <c r="AE67" s="78"/>
      <c r="AF67" s="78"/>
      <c r="AG67" s="78"/>
      <c r="AH67" s="78"/>
      <c r="AI67" s="99"/>
      <c r="AJ67" s="78"/>
      <c r="AK67" s="78"/>
      <c r="AL67" s="78"/>
      <c r="AM67" s="86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83"/>
      <c r="XDE67" s="84" t="e">
        <f>SUM(#REF!)</f>
        <v>#REF!</v>
      </c>
      <c r="XFD67" s="84" t="e">
        <f t="shared" ref="XFD67:XFD101" si="1">SUM(A67:XFC67)</f>
        <v>#REF!</v>
      </c>
    </row>
    <row r="68" spans="1:53 16333:16384" ht="12" customHeight="1">
      <c r="A68" s="78">
        <v>66</v>
      </c>
      <c r="B68" s="78" t="s">
        <v>86</v>
      </c>
      <c r="C68" s="78">
        <v>1194000000</v>
      </c>
      <c r="D68" s="78">
        <v>1</v>
      </c>
      <c r="E68" s="78"/>
      <c r="F68" s="78"/>
      <c r="G68" s="78"/>
      <c r="H68" s="78"/>
      <c r="I68" s="78">
        <v>1194000000</v>
      </c>
      <c r="J68" s="78"/>
      <c r="K68" s="104"/>
      <c r="L68" s="104"/>
      <c r="M68" s="104"/>
      <c r="N68" s="78"/>
      <c r="O68" s="78"/>
      <c r="P68" s="78"/>
      <c r="Q68" s="104"/>
      <c r="R68" s="78"/>
      <c r="S68" s="78"/>
      <c r="T68" s="78"/>
      <c r="U68" s="78"/>
      <c r="V68" s="78"/>
      <c r="W68" s="78"/>
      <c r="X68" s="78"/>
      <c r="Y68" s="78"/>
      <c r="Z68" s="78"/>
      <c r="AA68" s="104"/>
      <c r="AB68" s="78"/>
      <c r="AC68" s="78"/>
      <c r="AD68" s="78"/>
      <c r="AE68" s="78"/>
      <c r="AF68" s="78"/>
      <c r="AG68" s="78"/>
      <c r="AH68" s="78"/>
      <c r="AI68" s="99"/>
      <c r="AJ68" s="78"/>
      <c r="AK68" s="78"/>
      <c r="AL68" s="78"/>
      <c r="AM68" s="86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83"/>
      <c r="XDE68" s="84" t="e">
        <f>SUM(#REF!)</f>
        <v>#REF!</v>
      </c>
      <c r="XFD68" s="84" t="e">
        <f t="shared" si="1"/>
        <v>#REF!</v>
      </c>
    </row>
    <row r="69" spans="1:53 16333:16384" ht="12" customHeight="1">
      <c r="A69" s="78">
        <v>67</v>
      </c>
      <c r="B69" s="78" t="s">
        <v>87</v>
      </c>
      <c r="C69" s="78">
        <v>1518488874</v>
      </c>
      <c r="D69" s="78">
        <v>1</v>
      </c>
      <c r="E69" s="78"/>
      <c r="F69" s="78"/>
      <c r="G69" s="78"/>
      <c r="H69" s="78"/>
      <c r="I69" s="78">
        <v>1518488874</v>
      </c>
      <c r="J69" s="78"/>
      <c r="K69" s="104"/>
      <c r="L69" s="104"/>
      <c r="M69" s="104"/>
      <c r="N69" s="78"/>
      <c r="O69" s="78"/>
      <c r="P69" s="78"/>
      <c r="Q69" s="104"/>
      <c r="R69" s="78"/>
      <c r="S69" s="78"/>
      <c r="T69" s="78"/>
      <c r="U69" s="78"/>
      <c r="V69" s="78"/>
      <c r="W69" s="78"/>
      <c r="X69" s="78"/>
      <c r="Y69" s="78"/>
      <c r="Z69" s="78"/>
      <c r="AA69" s="104"/>
      <c r="AB69" s="78"/>
      <c r="AC69" s="78"/>
      <c r="AD69" s="78"/>
      <c r="AE69" s="78"/>
      <c r="AF69" s="78"/>
      <c r="AG69" s="78"/>
      <c r="AH69" s="78"/>
      <c r="AI69" s="99"/>
      <c r="AJ69" s="78"/>
      <c r="AK69" s="78"/>
      <c r="AL69" s="78"/>
      <c r="AM69" s="86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83"/>
      <c r="XDE69" s="84" t="e">
        <f>SUM(#REF!)</f>
        <v>#REF!</v>
      </c>
      <c r="XFD69" s="84" t="e">
        <f t="shared" si="1"/>
        <v>#REF!</v>
      </c>
    </row>
    <row r="70" spans="1:53 16333:16384" ht="12" customHeight="1">
      <c r="A70" s="78">
        <v>68</v>
      </c>
      <c r="B70" s="78" t="s">
        <v>134</v>
      </c>
      <c r="C70" s="78">
        <v>226360195</v>
      </c>
      <c r="D70" s="78">
        <v>1</v>
      </c>
      <c r="E70" s="78"/>
      <c r="F70" s="78"/>
      <c r="G70" s="78"/>
      <c r="H70" s="78"/>
      <c r="I70" s="78"/>
      <c r="J70" s="78">
        <v>226360195</v>
      </c>
      <c r="K70" s="104"/>
      <c r="L70" s="104"/>
      <c r="M70" s="104"/>
      <c r="N70" s="78"/>
      <c r="O70" s="78"/>
      <c r="P70" s="83"/>
      <c r="Q70" s="104"/>
      <c r="R70" s="78"/>
      <c r="S70" s="78"/>
      <c r="T70" s="78"/>
      <c r="U70" s="78"/>
      <c r="V70" s="78"/>
      <c r="W70" s="78"/>
      <c r="X70" s="78"/>
      <c r="Y70" s="78"/>
      <c r="Z70" s="78"/>
      <c r="AA70" s="104"/>
      <c r="AB70" s="78"/>
      <c r="AC70" s="78"/>
      <c r="AD70" s="78"/>
      <c r="AE70" s="78"/>
      <c r="AF70" s="78"/>
      <c r="AG70" s="78"/>
      <c r="AH70" s="78"/>
      <c r="AI70" s="99"/>
      <c r="AJ70" s="78"/>
      <c r="AK70" s="78"/>
      <c r="AL70" s="78"/>
      <c r="AM70" s="86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83"/>
      <c r="XDE70" s="84" t="e">
        <f>SUM(#REF!)</f>
        <v>#REF!</v>
      </c>
      <c r="XFD70" s="84" t="e">
        <f t="shared" si="1"/>
        <v>#REF!</v>
      </c>
    </row>
    <row r="71" spans="1:53 16333:16384" ht="12" customHeight="1">
      <c r="A71" s="78">
        <v>69</v>
      </c>
      <c r="B71" s="78" t="s">
        <v>88</v>
      </c>
      <c r="C71" s="78"/>
      <c r="D71" s="78">
        <v>2</v>
      </c>
      <c r="E71" s="78"/>
      <c r="F71" s="78"/>
      <c r="G71" s="78"/>
      <c r="H71" s="78"/>
      <c r="I71" s="78"/>
      <c r="J71" s="78"/>
      <c r="K71" s="104"/>
      <c r="L71" s="104"/>
      <c r="M71" s="104"/>
      <c r="N71" s="78"/>
      <c r="O71" s="78"/>
      <c r="P71" s="78"/>
      <c r="Q71" s="104"/>
      <c r="R71" s="78"/>
      <c r="S71" s="78"/>
      <c r="T71" s="78"/>
      <c r="U71" s="78"/>
      <c r="V71" s="78"/>
      <c r="W71" s="78"/>
      <c r="X71" s="78"/>
      <c r="Y71" s="78"/>
      <c r="Z71" s="78"/>
      <c r="AA71" s="104"/>
      <c r="AB71" s="78"/>
      <c r="AC71" s="78">
        <v>2309040</v>
      </c>
      <c r="AD71" s="78"/>
      <c r="AE71" s="78"/>
      <c r="AF71" s="78"/>
      <c r="AG71" s="78">
        <v>6218000</v>
      </c>
      <c r="AH71" s="78"/>
      <c r="AI71" s="99">
        <v>3000000</v>
      </c>
      <c r="AJ71" s="78">
        <v>19000000</v>
      </c>
      <c r="AK71" s="78">
        <v>34264250</v>
      </c>
      <c r="AL71" s="78"/>
      <c r="AM71" s="86"/>
      <c r="AN71" s="78"/>
      <c r="AO71" s="78">
        <v>35621000</v>
      </c>
      <c r="AP71" s="78"/>
      <c r="AQ71" s="78"/>
      <c r="AR71" s="78"/>
      <c r="AS71" s="78"/>
      <c r="AT71" s="78">
        <v>12750000</v>
      </c>
      <c r="AU71" s="78"/>
      <c r="AV71" s="78"/>
      <c r="AW71" s="78"/>
      <c r="AX71" s="78"/>
      <c r="AY71" s="78"/>
      <c r="AZ71" s="83"/>
      <c r="XDE71" s="84" t="e">
        <f>SUM(#REF!)</f>
        <v>#REF!</v>
      </c>
      <c r="XFD71" s="84" t="e">
        <f t="shared" si="1"/>
        <v>#REF!</v>
      </c>
    </row>
    <row r="72" spans="1:53 16333:16384" ht="12" customHeight="1">
      <c r="A72" s="78">
        <v>70</v>
      </c>
      <c r="B72" s="78" t="s">
        <v>89</v>
      </c>
      <c r="C72" s="78">
        <v>195840338</v>
      </c>
      <c r="D72" s="78">
        <v>1</v>
      </c>
      <c r="E72" s="78"/>
      <c r="F72" s="78"/>
      <c r="G72" s="78"/>
      <c r="H72" s="78"/>
      <c r="I72" s="78"/>
      <c r="J72" s="78">
        <v>195840338</v>
      </c>
      <c r="K72" s="104"/>
      <c r="L72" s="104"/>
      <c r="M72" s="104"/>
      <c r="N72" s="78"/>
      <c r="O72" s="78"/>
      <c r="P72" s="78"/>
      <c r="Q72" s="104"/>
      <c r="R72" s="78"/>
      <c r="S72" s="78"/>
      <c r="T72" s="78"/>
      <c r="U72" s="78"/>
      <c r="V72" s="78"/>
      <c r="W72" s="78"/>
      <c r="X72" s="78"/>
      <c r="Y72" s="78"/>
      <c r="Z72" s="78"/>
      <c r="AA72" s="104"/>
      <c r="AB72" s="78"/>
      <c r="AC72" s="78"/>
      <c r="AD72" s="78"/>
      <c r="AE72" s="78"/>
      <c r="AF72" s="78"/>
      <c r="AG72" s="78"/>
      <c r="AH72" s="78"/>
      <c r="AI72" s="99"/>
      <c r="AJ72" s="78"/>
      <c r="AK72" s="78"/>
      <c r="AL72" s="78"/>
      <c r="AM72" s="86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83"/>
      <c r="XDE72" s="84" t="e">
        <f>SUM(#REF!)</f>
        <v>#REF!</v>
      </c>
      <c r="XFD72" s="84" t="e">
        <f t="shared" si="1"/>
        <v>#REF!</v>
      </c>
    </row>
    <row r="73" spans="1:53 16333:16384" ht="12" customHeight="1">
      <c r="A73" s="78">
        <v>71</v>
      </c>
      <c r="B73" s="78" t="s">
        <v>90</v>
      </c>
      <c r="C73" s="78">
        <v>1352050936</v>
      </c>
      <c r="D73" s="78">
        <v>1</v>
      </c>
      <c r="E73" s="78"/>
      <c r="F73" s="78"/>
      <c r="G73" s="78"/>
      <c r="H73" s="78"/>
      <c r="I73" s="78">
        <v>1352050936</v>
      </c>
      <c r="J73" s="78"/>
      <c r="K73" s="104"/>
      <c r="L73" s="104"/>
      <c r="M73" s="104"/>
      <c r="N73" s="78"/>
      <c r="O73" s="78"/>
      <c r="P73" s="78"/>
      <c r="Q73" s="104"/>
      <c r="R73" s="78"/>
      <c r="S73" s="78"/>
      <c r="T73" s="78"/>
      <c r="U73" s="78"/>
      <c r="V73" s="78"/>
      <c r="W73" s="78"/>
      <c r="X73" s="78"/>
      <c r="Y73" s="78"/>
      <c r="Z73" s="78"/>
      <c r="AA73" s="104"/>
      <c r="AB73" s="78"/>
      <c r="AC73" s="78"/>
      <c r="AD73" s="78"/>
      <c r="AE73" s="78"/>
      <c r="AF73" s="78"/>
      <c r="AG73" s="78"/>
      <c r="AH73" s="78"/>
      <c r="AI73" s="99"/>
      <c r="AJ73" s="78"/>
      <c r="AK73" s="78"/>
      <c r="AL73" s="78"/>
      <c r="AM73" s="86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83"/>
      <c r="XDE73" s="84" t="e">
        <f>SUM(#REF!)</f>
        <v>#REF!</v>
      </c>
      <c r="XFD73" s="84" t="e">
        <f t="shared" si="1"/>
        <v>#REF!</v>
      </c>
    </row>
    <row r="74" spans="1:53 16333:16384" ht="12" customHeight="1">
      <c r="A74" s="78">
        <v>72</v>
      </c>
      <c r="B74" s="78" t="s">
        <v>91</v>
      </c>
      <c r="C74" s="78">
        <v>35200000</v>
      </c>
      <c r="D74" s="78">
        <v>2</v>
      </c>
      <c r="E74" s="78"/>
      <c r="F74" s="78"/>
      <c r="G74" s="78"/>
      <c r="H74" s="78"/>
      <c r="I74" s="78"/>
      <c r="J74" s="78"/>
      <c r="K74" s="104"/>
      <c r="L74" s="104"/>
      <c r="M74" s="104"/>
      <c r="N74" s="78"/>
      <c r="O74" s="78"/>
      <c r="P74" s="78"/>
      <c r="Q74" s="104"/>
      <c r="R74" s="78"/>
      <c r="S74" s="78"/>
      <c r="T74" s="78"/>
      <c r="U74" s="78"/>
      <c r="V74" s="78"/>
      <c r="W74" s="78"/>
      <c r="X74" s="78"/>
      <c r="Y74" s="78"/>
      <c r="Z74" s="78"/>
      <c r="AA74" s="104"/>
      <c r="AB74" s="78"/>
      <c r="AC74" s="78"/>
      <c r="AD74" s="78"/>
      <c r="AE74" s="78">
        <v>35200000</v>
      </c>
      <c r="AF74" s="78"/>
      <c r="AG74" s="78"/>
      <c r="AH74" s="78"/>
      <c r="AI74" s="99"/>
      <c r="AJ74" s="78"/>
      <c r="AK74" s="78"/>
      <c r="AL74" s="78"/>
      <c r="AM74" s="86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83"/>
      <c r="XDE74" s="84" t="e">
        <f>SUM(#REF!)</f>
        <v>#REF!</v>
      </c>
      <c r="XFD74" s="84" t="e">
        <f t="shared" si="1"/>
        <v>#REF!</v>
      </c>
    </row>
    <row r="75" spans="1:53 16333:16384" ht="12" customHeight="1">
      <c r="A75" s="78">
        <v>73</v>
      </c>
      <c r="B75" s="78"/>
      <c r="C75" s="78"/>
      <c r="D75" s="78"/>
      <c r="E75" s="78"/>
      <c r="F75" s="78"/>
      <c r="G75" s="78"/>
      <c r="H75" s="78"/>
      <c r="I75" s="78"/>
      <c r="J75" s="78"/>
      <c r="K75" s="104"/>
      <c r="L75" s="104"/>
      <c r="M75" s="104"/>
      <c r="N75" s="78"/>
      <c r="O75" s="78"/>
      <c r="P75" s="78"/>
      <c r="Q75" s="104"/>
      <c r="R75" s="78"/>
      <c r="S75" s="78"/>
      <c r="T75" s="78"/>
      <c r="U75" s="78"/>
      <c r="V75" s="78"/>
      <c r="W75" s="78"/>
      <c r="X75" s="78"/>
      <c r="Y75" s="78"/>
      <c r="Z75" s="78"/>
      <c r="AA75" s="104"/>
      <c r="AB75" s="78"/>
      <c r="AC75" s="78"/>
      <c r="AD75" s="78"/>
      <c r="AE75" s="78"/>
      <c r="AF75" s="78"/>
      <c r="AG75" s="78"/>
      <c r="AH75" s="78"/>
      <c r="AI75" s="99"/>
      <c r="AJ75" s="78"/>
      <c r="AK75" s="78"/>
      <c r="AL75" s="78"/>
      <c r="AM75" s="86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83"/>
      <c r="XDE75" s="84" t="e">
        <f>SUM(#REF!)</f>
        <v>#REF!</v>
      </c>
      <c r="XFD75" s="84" t="e">
        <f t="shared" si="1"/>
        <v>#REF!</v>
      </c>
    </row>
    <row r="76" spans="1:53 16333:16384" ht="12" customHeight="1">
      <c r="A76" s="78">
        <v>74</v>
      </c>
      <c r="B76" s="78" t="s">
        <v>104</v>
      </c>
      <c r="C76" s="78">
        <v>9999718080</v>
      </c>
      <c r="D76" s="78">
        <v>1</v>
      </c>
      <c r="E76" s="78">
        <v>3901534075</v>
      </c>
      <c r="F76" s="78"/>
      <c r="G76" s="78"/>
      <c r="H76" s="78"/>
      <c r="I76" s="78"/>
      <c r="J76" s="78"/>
      <c r="K76" s="104">
        <v>14728450</v>
      </c>
      <c r="L76" s="104">
        <v>566441700</v>
      </c>
      <c r="M76" s="104">
        <v>1960304325</v>
      </c>
      <c r="N76" s="78"/>
      <c r="O76" s="78"/>
      <c r="P76" s="83"/>
      <c r="Q76" s="104">
        <v>3880078</v>
      </c>
      <c r="R76" s="78"/>
      <c r="S76" s="78">
        <v>33320100</v>
      </c>
      <c r="T76" s="78"/>
      <c r="U76" s="78">
        <v>263679938</v>
      </c>
      <c r="V76" s="78">
        <v>206657055</v>
      </c>
      <c r="W76" s="78"/>
      <c r="X76" s="78"/>
      <c r="Y76" s="79">
        <v>74373054</v>
      </c>
      <c r="Z76" s="78"/>
      <c r="AA76" s="79">
        <v>1267752500</v>
      </c>
      <c r="AB76" s="79">
        <v>15215833</v>
      </c>
      <c r="AC76" s="78"/>
      <c r="AD76" s="78"/>
      <c r="AE76" s="78"/>
      <c r="AF76" s="78"/>
      <c r="AG76" s="78"/>
      <c r="AH76" s="78"/>
      <c r="AI76" s="99"/>
      <c r="AJ76" s="78"/>
      <c r="AK76" s="78"/>
      <c r="AL76" s="78"/>
      <c r="AM76" s="86"/>
      <c r="AN76" s="78"/>
      <c r="AO76" s="78"/>
      <c r="AP76" s="78"/>
      <c r="AQ76" s="78"/>
      <c r="AR76" s="78"/>
      <c r="AS76" s="78"/>
      <c r="AT76" s="78"/>
      <c r="AU76" s="78"/>
      <c r="AV76" s="78"/>
      <c r="AW76" s="78">
        <v>922223104</v>
      </c>
      <c r="AX76" s="78"/>
      <c r="AY76" s="78"/>
      <c r="AZ76" s="83"/>
      <c r="BA76" s="84">
        <f>AW76+AB76+AA76+Y76+V76+U76+S76+Q76+M76+L76+K76+E76</f>
        <v>9230110212</v>
      </c>
      <c r="XDE76" s="84" t="e">
        <f>SUM(#REF!)</f>
        <v>#REF!</v>
      </c>
      <c r="XFD76" s="84" t="e">
        <f t="shared" si="1"/>
        <v>#REF!</v>
      </c>
    </row>
    <row r="77" spans="1:53 16333:16384" ht="12" customHeight="1">
      <c r="A77" s="78">
        <v>75</v>
      </c>
      <c r="B77" s="78" t="s">
        <v>103</v>
      </c>
      <c r="C77" s="78">
        <v>213633500</v>
      </c>
      <c r="D77" s="78">
        <v>1</v>
      </c>
      <c r="E77" s="78"/>
      <c r="F77" s="78">
        <v>1276646595</v>
      </c>
      <c r="G77" s="78"/>
      <c r="H77" s="78"/>
      <c r="I77" s="78"/>
      <c r="J77" s="78"/>
      <c r="K77" s="104"/>
      <c r="L77" s="104"/>
      <c r="M77" s="104"/>
      <c r="N77" s="78"/>
      <c r="O77" s="78"/>
      <c r="P77" s="83"/>
      <c r="Q77" s="104"/>
      <c r="R77" s="78"/>
      <c r="S77" s="78"/>
      <c r="T77" s="78"/>
      <c r="U77" s="78"/>
      <c r="V77" s="78"/>
      <c r="W77" s="78"/>
      <c r="X77" s="78"/>
      <c r="Y77" s="78"/>
      <c r="Z77" s="78"/>
      <c r="AA77" s="79">
        <v>226579385</v>
      </c>
      <c r="AB77" s="78"/>
      <c r="AC77" s="78"/>
      <c r="AD77" s="78"/>
      <c r="AE77" s="78"/>
      <c r="AF77" s="78"/>
      <c r="AG77" s="78"/>
      <c r="AH77" s="78"/>
      <c r="AI77" s="99"/>
      <c r="AJ77" s="78"/>
      <c r="AK77" s="78"/>
      <c r="AL77" s="78"/>
      <c r="AM77" s="86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83"/>
      <c r="XDE77" s="84" t="e">
        <f>SUM(#REF!)</f>
        <v>#REF!</v>
      </c>
      <c r="XFD77" s="84" t="e">
        <f t="shared" si="1"/>
        <v>#REF!</v>
      </c>
    </row>
    <row r="78" spans="1:53 16333:16384" ht="12" customHeight="1">
      <c r="A78" s="78">
        <v>76</v>
      </c>
      <c r="B78" s="78" t="s">
        <v>93</v>
      </c>
      <c r="C78" s="78">
        <v>346500000</v>
      </c>
      <c r="D78" s="78">
        <v>2</v>
      </c>
      <c r="E78" s="78"/>
      <c r="F78" s="78"/>
      <c r="G78" s="78"/>
      <c r="H78" s="78"/>
      <c r="I78" s="78"/>
      <c r="J78" s="78"/>
      <c r="K78" s="104"/>
      <c r="L78" s="104"/>
      <c r="M78" s="104"/>
      <c r="N78" s="78"/>
      <c r="O78" s="78"/>
      <c r="P78" s="78"/>
      <c r="Q78" s="104"/>
      <c r="R78" s="78"/>
      <c r="S78" s="78"/>
      <c r="T78" s="78"/>
      <c r="U78" s="78"/>
      <c r="V78" s="78"/>
      <c r="W78" s="78"/>
      <c r="X78" s="78"/>
      <c r="Y78" s="78"/>
      <c r="Z78" s="78"/>
      <c r="AA78" s="104"/>
      <c r="AB78" s="78"/>
      <c r="AC78" s="78"/>
      <c r="AD78" s="78"/>
      <c r="AE78" s="78">
        <v>346500000</v>
      </c>
      <c r="AF78" s="78"/>
      <c r="AG78" s="78"/>
      <c r="AH78" s="78"/>
      <c r="AI78" s="99"/>
      <c r="AJ78" s="78"/>
      <c r="AK78" s="78"/>
      <c r="AL78" s="78"/>
      <c r="AM78" s="86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83"/>
      <c r="XDE78" s="84" t="e">
        <f>SUM(#REF!)</f>
        <v>#REF!</v>
      </c>
      <c r="XFD78" s="84" t="e">
        <f t="shared" si="1"/>
        <v>#REF!</v>
      </c>
    </row>
    <row r="79" spans="1:53 16333:16384" ht="12" customHeight="1">
      <c r="A79" s="78">
        <v>77</v>
      </c>
      <c r="B79" s="78" t="s">
        <v>94</v>
      </c>
      <c r="C79" s="78">
        <v>1542962629</v>
      </c>
      <c r="D79" s="78">
        <v>2</v>
      </c>
      <c r="E79" s="78"/>
      <c r="F79" s="78"/>
      <c r="G79" s="78"/>
      <c r="H79" s="78"/>
      <c r="I79" s="78"/>
      <c r="J79" s="78"/>
      <c r="K79" s="104"/>
      <c r="L79" s="104"/>
      <c r="M79" s="104"/>
      <c r="N79" s="78"/>
      <c r="O79" s="78"/>
      <c r="P79" s="78"/>
      <c r="Q79" s="104"/>
      <c r="R79" s="78"/>
      <c r="S79" s="78"/>
      <c r="T79" s="78"/>
      <c r="U79" s="78"/>
      <c r="V79" s="78"/>
      <c r="W79" s="78"/>
      <c r="X79" s="78"/>
      <c r="Y79" s="78"/>
      <c r="Z79" s="78"/>
      <c r="AA79" s="104"/>
      <c r="AB79" s="78"/>
      <c r="AC79" s="78"/>
      <c r="AD79" s="78"/>
      <c r="AE79" s="78"/>
      <c r="AF79" s="78">
        <v>1542962629</v>
      </c>
      <c r="AG79" s="78"/>
      <c r="AH79" s="78"/>
      <c r="AI79" s="99"/>
      <c r="AJ79" s="78"/>
      <c r="AK79" s="78"/>
      <c r="AL79" s="78"/>
      <c r="AM79" s="86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83"/>
      <c r="XDE79" s="84" t="e">
        <f>SUM(#REF!)</f>
        <v>#REF!</v>
      </c>
      <c r="XFD79" s="84" t="e">
        <f t="shared" si="1"/>
        <v>#REF!</v>
      </c>
    </row>
    <row r="80" spans="1:53 16333:16384" ht="12" customHeight="1">
      <c r="A80" s="78">
        <v>78</v>
      </c>
      <c r="B80" s="78" t="s">
        <v>109</v>
      </c>
      <c r="C80" s="78">
        <v>114750000</v>
      </c>
      <c r="D80" s="78">
        <v>2</v>
      </c>
      <c r="E80" s="78"/>
      <c r="F80" s="78"/>
      <c r="G80" s="78"/>
      <c r="H80" s="78"/>
      <c r="I80" s="78"/>
      <c r="J80" s="78"/>
      <c r="K80" s="104"/>
      <c r="L80" s="104"/>
      <c r="M80" s="104"/>
      <c r="N80" s="78"/>
      <c r="O80" s="78"/>
      <c r="P80" s="78"/>
      <c r="Q80" s="104"/>
      <c r="R80" s="78"/>
      <c r="S80" s="78"/>
      <c r="T80" s="78"/>
      <c r="U80" s="78"/>
      <c r="V80" s="78"/>
      <c r="W80" s="78"/>
      <c r="X80" s="78"/>
      <c r="Y80" s="78"/>
      <c r="Z80" s="78"/>
      <c r="AA80" s="104"/>
      <c r="AB80" s="78"/>
      <c r="AC80" s="78"/>
      <c r="AD80" s="78"/>
      <c r="AE80" s="78"/>
      <c r="AF80" s="78"/>
      <c r="AG80" s="78"/>
      <c r="AH80" s="78"/>
      <c r="AI80" s="99"/>
      <c r="AJ80" s="78"/>
      <c r="AK80" s="78">
        <v>1800000</v>
      </c>
      <c r="AL80" s="78"/>
      <c r="AM80" s="86">
        <v>59000000</v>
      </c>
      <c r="AN80" s="78"/>
      <c r="AO80" s="78">
        <v>93400000</v>
      </c>
      <c r="AP80" s="78"/>
      <c r="AQ80" s="78"/>
      <c r="AR80" s="78"/>
      <c r="AS80" s="78"/>
      <c r="AT80" s="78">
        <v>13650000</v>
      </c>
      <c r="AU80" s="78"/>
      <c r="AV80" s="78"/>
      <c r="AW80" s="78"/>
      <c r="AX80" s="78"/>
      <c r="AY80" s="78"/>
      <c r="AZ80" s="83"/>
      <c r="XDE80" s="84" t="e">
        <f>SUM(#REF!)</f>
        <v>#REF!</v>
      </c>
      <c r="XFD80" s="84" t="e">
        <f t="shared" si="1"/>
        <v>#REF!</v>
      </c>
    </row>
    <row r="81" spans="1:53 16333:16384" ht="12" customHeight="1">
      <c r="A81" s="78">
        <v>79</v>
      </c>
      <c r="B81" s="78" t="s">
        <v>95</v>
      </c>
      <c r="C81" s="78">
        <v>37790000</v>
      </c>
      <c r="D81" s="78">
        <v>2</v>
      </c>
      <c r="E81" s="78"/>
      <c r="F81" s="78"/>
      <c r="G81" s="78"/>
      <c r="H81" s="78"/>
      <c r="I81" s="78"/>
      <c r="J81" s="78"/>
      <c r="K81" s="104"/>
      <c r="L81" s="104"/>
      <c r="M81" s="104"/>
      <c r="N81" s="78"/>
      <c r="O81" s="78"/>
      <c r="P81" s="78"/>
      <c r="Q81" s="104"/>
      <c r="R81" s="78"/>
      <c r="S81" s="78"/>
      <c r="T81" s="78"/>
      <c r="U81" s="78"/>
      <c r="V81" s="78"/>
      <c r="W81" s="78"/>
      <c r="X81" s="78"/>
      <c r="Y81" s="78"/>
      <c r="Z81" s="78"/>
      <c r="AA81" s="104"/>
      <c r="AB81" s="78"/>
      <c r="AC81" s="78"/>
      <c r="AD81" s="78"/>
      <c r="AE81" s="78"/>
      <c r="AF81" s="78"/>
      <c r="AG81" s="78"/>
      <c r="AH81" s="78"/>
      <c r="AI81" s="99"/>
      <c r="AJ81" s="78"/>
      <c r="AK81" s="78">
        <v>23890000</v>
      </c>
      <c r="AL81" s="78"/>
      <c r="AM81" s="86"/>
      <c r="AN81" s="78"/>
      <c r="AO81" s="78"/>
      <c r="AP81" s="78"/>
      <c r="AQ81" s="78">
        <v>12600000</v>
      </c>
      <c r="AR81" s="78"/>
      <c r="AS81" s="78"/>
      <c r="AT81" s="78">
        <v>1300000</v>
      </c>
      <c r="AU81" s="78"/>
      <c r="AV81" s="78"/>
      <c r="AW81" s="78"/>
      <c r="AX81" s="78"/>
      <c r="AY81" s="78"/>
      <c r="AZ81" s="83"/>
      <c r="XDE81" s="84" t="e">
        <f>SUM(#REF!)</f>
        <v>#REF!</v>
      </c>
      <c r="XFD81" s="84" t="e">
        <f t="shared" si="1"/>
        <v>#REF!</v>
      </c>
    </row>
    <row r="82" spans="1:53 16333:16384" ht="12" customHeight="1">
      <c r="A82" s="78">
        <v>80</v>
      </c>
      <c r="B82" s="78" t="s">
        <v>95</v>
      </c>
      <c r="C82" s="78">
        <v>32890000</v>
      </c>
      <c r="D82" s="78">
        <v>2</v>
      </c>
      <c r="E82" s="78"/>
      <c r="F82" s="78"/>
      <c r="G82" s="78"/>
      <c r="H82" s="78"/>
      <c r="I82" s="78"/>
      <c r="J82" s="78"/>
      <c r="K82" s="104"/>
      <c r="L82" s="104"/>
      <c r="M82" s="104"/>
      <c r="N82" s="78"/>
      <c r="O82" s="78"/>
      <c r="P82" s="78"/>
      <c r="Q82" s="104"/>
      <c r="R82" s="78"/>
      <c r="S82" s="78"/>
      <c r="T82" s="78"/>
      <c r="U82" s="78"/>
      <c r="V82" s="78"/>
      <c r="W82" s="78"/>
      <c r="X82" s="78"/>
      <c r="Y82" s="78"/>
      <c r="Z82" s="78"/>
      <c r="AA82" s="104"/>
      <c r="AB82" s="78"/>
      <c r="AC82" s="78"/>
      <c r="AD82" s="78"/>
      <c r="AE82" s="78"/>
      <c r="AF82" s="78"/>
      <c r="AG82" s="78"/>
      <c r="AH82" s="78"/>
      <c r="AI82" s="99">
        <v>10000000</v>
      </c>
      <c r="AJ82" s="78"/>
      <c r="AK82" s="78">
        <v>17870000</v>
      </c>
      <c r="AL82" s="78"/>
      <c r="AM82" s="86"/>
      <c r="AN82" s="78"/>
      <c r="AO82" s="78"/>
      <c r="AP82" s="78"/>
      <c r="AQ82" s="78">
        <v>5020000</v>
      </c>
      <c r="AR82" s="78"/>
      <c r="AS82" s="78"/>
      <c r="AT82" s="78"/>
      <c r="AU82" s="78"/>
      <c r="AV82" s="78"/>
      <c r="AW82" s="78"/>
      <c r="AX82" s="78"/>
      <c r="AY82" s="78"/>
      <c r="AZ82" s="83"/>
      <c r="XDE82" s="84" t="e">
        <f>SUM(#REF!)</f>
        <v>#REF!</v>
      </c>
      <c r="XFD82" s="84" t="e">
        <f t="shared" si="1"/>
        <v>#REF!</v>
      </c>
    </row>
    <row r="83" spans="1:53 16333:16384" ht="12" customHeight="1">
      <c r="A83" s="78">
        <v>81</v>
      </c>
      <c r="B83" s="78" t="s">
        <v>111</v>
      </c>
      <c r="C83" s="78">
        <v>196806083</v>
      </c>
      <c r="D83" s="78">
        <v>1</v>
      </c>
      <c r="E83" s="78"/>
      <c r="F83" s="78"/>
      <c r="G83" s="78"/>
      <c r="H83" s="78"/>
      <c r="I83" s="78"/>
      <c r="J83" s="78">
        <v>196806083</v>
      </c>
      <c r="K83" s="104"/>
      <c r="L83" s="104"/>
      <c r="M83" s="104"/>
      <c r="N83" s="78"/>
      <c r="O83" s="78"/>
      <c r="P83" s="78"/>
      <c r="Q83" s="104"/>
      <c r="R83" s="78"/>
      <c r="S83" s="78"/>
      <c r="T83" s="78"/>
      <c r="U83" s="78"/>
      <c r="V83" s="78"/>
      <c r="W83" s="78"/>
      <c r="X83" s="78"/>
      <c r="Y83" s="78"/>
      <c r="Z83" s="78"/>
      <c r="AA83" s="104"/>
      <c r="AB83" s="78"/>
      <c r="AC83" s="78"/>
      <c r="AD83" s="78"/>
      <c r="AE83" s="78"/>
      <c r="AF83" s="78"/>
      <c r="AG83" s="78"/>
      <c r="AH83" s="78"/>
      <c r="AI83" s="99"/>
      <c r="AJ83" s="78"/>
      <c r="AK83" s="78"/>
      <c r="AL83" s="78"/>
      <c r="AM83" s="86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83"/>
      <c r="XDE83" s="84" t="e">
        <f>SUM(#REF!)</f>
        <v>#REF!</v>
      </c>
      <c r="XFD83" s="84" t="e">
        <f t="shared" si="1"/>
        <v>#REF!</v>
      </c>
    </row>
    <row r="84" spans="1:53 16333:16384" ht="12" customHeight="1">
      <c r="A84" s="90">
        <v>82</v>
      </c>
      <c r="B84" s="78" t="s">
        <v>112</v>
      </c>
      <c r="C84" s="78">
        <v>1383723846</v>
      </c>
      <c r="D84" s="78">
        <v>1</v>
      </c>
      <c r="E84" s="78"/>
      <c r="F84" s="78"/>
      <c r="G84" s="78"/>
      <c r="H84" s="78"/>
      <c r="I84" s="78">
        <v>1383723846</v>
      </c>
      <c r="J84" s="78"/>
      <c r="K84" s="104"/>
      <c r="L84" s="104"/>
      <c r="M84" s="104"/>
      <c r="N84" s="78"/>
      <c r="O84" s="78"/>
      <c r="P84" s="78"/>
      <c r="Q84" s="104"/>
      <c r="R84" s="78"/>
      <c r="S84" s="78"/>
      <c r="T84" s="78"/>
      <c r="U84" s="78"/>
      <c r="V84" s="78"/>
      <c r="W84" s="78"/>
      <c r="X84" s="78"/>
      <c r="Y84" s="78"/>
      <c r="Z84" s="78"/>
      <c r="AA84" s="104"/>
      <c r="AB84" s="78"/>
      <c r="AC84" s="78"/>
      <c r="AD84" s="78"/>
      <c r="AE84" s="78"/>
      <c r="AF84" s="78"/>
      <c r="AG84" s="78"/>
      <c r="AH84" s="78"/>
      <c r="AI84" s="99"/>
      <c r="AJ84" s="78"/>
      <c r="AK84" s="78"/>
      <c r="AL84" s="78"/>
      <c r="AM84" s="86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83"/>
      <c r="XDE84" s="84" t="e">
        <f>SUM(#REF!)</f>
        <v>#REF!</v>
      </c>
      <c r="XFD84" s="84" t="e">
        <f t="shared" si="1"/>
        <v>#REF!</v>
      </c>
    </row>
    <row r="85" spans="1:53 16333:16384" ht="12" customHeight="1">
      <c r="A85" s="78">
        <v>83</v>
      </c>
      <c r="B85" s="78" t="s">
        <v>107</v>
      </c>
      <c r="C85" s="78">
        <v>1023977414</v>
      </c>
      <c r="D85" s="78">
        <v>1</v>
      </c>
      <c r="E85" s="78">
        <v>3892950449</v>
      </c>
      <c r="F85" s="78"/>
      <c r="G85" s="78"/>
      <c r="H85" s="78"/>
      <c r="I85" s="78"/>
      <c r="J85" s="78"/>
      <c r="K85" s="104">
        <v>14728450</v>
      </c>
      <c r="L85" s="104">
        <v>566441700</v>
      </c>
      <c r="M85" s="104">
        <v>1969412989</v>
      </c>
      <c r="N85" s="78"/>
      <c r="O85" s="78"/>
      <c r="P85" s="83"/>
      <c r="Q85" s="104">
        <v>3880078</v>
      </c>
      <c r="R85" s="78"/>
      <c r="S85" s="78">
        <v>33320100</v>
      </c>
      <c r="T85" s="78"/>
      <c r="U85" s="78">
        <v>203109021</v>
      </c>
      <c r="V85" s="78">
        <v>204484005</v>
      </c>
      <c r="W85" s="78"/>
      <c r="X85" s="78"/>
      <c r="Y85" s="79">
        <v>74373054</v>
      </c>
      <c r="Z85" s="78"/>
      <c r="AA85" s="79">
        <v>1251206501</v>
      </c>
      <c r="AB85" s="79">
        <v>15215833</v>
      </c>
      <c r="AC85" s="78"/>
      <c r="AD85" s="78"/>
      <c r="AE85" s="78"/>
      <c r="AF85" s="78"/>
      <c r="AG85" s="78"/>
      <c r="AH85" s="78"/>
      <c r="AI85" s="99"/>
      <c r="AJ85" s="78"/>
      <c r="AK85" s="78"/>
      <c r="AL85" s="78"/>
      <c r="AM85" s="86"/>
      <c r="AN85" s="78"/>
      <c r="AO85" s="78"/>
      <c r="AP85" s="78"/>
      <c r="AQ85" s="78"/>
      <c r="AR85" s="78"/>
      <c r="AS85" s="78"/>
      <c r="AT85" s="78"/>
      <c r="AU85" s="78"/>
      <c r="AV85" s="78"/>
      <c r="AW85" s="78">
        <v>922223104</v>
      </c>
      <c r="AX85" s="78"/>
      <c r="AY85" s="78"/>
      <c r="AZ85" s="83"/>
      <c r="BA85" s="84">
        <f>AW85+AB85+AA85+Y85+V85+U85+S85+Q85+M85+L85+K85+E85</f>
        <v>9151345284</v>
      </c>
      <c r="XDE85" s="84" t="e">
        <f>SUM(#REF!)</f>
        <v>#REF!</v>
      </c>
      <c r="XFD85" s="84" t="e">
        <f t="shared" si="1"/>
        <v>#REF!</v>
      </c>
    </row>
    <row r="86" spans="1:53 16333:16384" ht="12" customHeight="1">
      <c r="A86" s="78">
        <v>84</v>
      </c>
      <c r="B86" s="78" t="s">
        <v>108</v>
      </c>
      <c r="C86" s="78">
        <v>232966834</v>
      </c>
      <c r="D86" s="78">
        <v>1</v>
      </c>
      <c r="E86" s="78"/>
      <c r="F86" s="78">
        <v>1296421355</v>
      </c>
      <c r="G86" s="78"/>
      <c r="H86" s="78"/>
      <c r="I86" s="78"/>
      <c r="J86" s="78"/>
      <c r="K86" s="104"/>
      <c r="L86" s="104"/>
      <c r="M86" s="104"/>
      <c r="N86" s="78"/>
      <c r="O86" s="78"/>
      <c r="P86" s="83"/>
      <c r="Q86" s="104"/>
      <c r="R86" s="78"/>
      <c r="S86" s="78"/>
      <c r="T86" s="78"/>
      <c r="U86" s="78"/>
      <c r="V86" s="78"/>
      <c r="W86" s="78"/>
      <c r="X86" s="78"/>
      <c r="Y86" s="78"/>
      <c r="Z86" s="78"/>
      <c r="AA86" s="79">
        <v>230534335</v>
      </c>
      <c r="AB86" s="78"/>
      <c r="AC86" s="78"/>
      <c r="AD86" s="78"/>
      <c r="AE86" s="78"/>
      <c r="AF86" s="78"/>
      <c r="AG86" s="78"/>
      <c r="AH86" s="78"/>
      <c r="AI86" s="99"/>
      <c r="AJ86" s="78"/>
      <c r="AK86" s="78"/>
      <c r="AL86" s="78"/>
      <c r="AM86" s="86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83"/>
      <c r="XDE86" s="84" t="e">
        <f>SUM(#REF!)</f>
        <v>#REF!</v>
      </c>
      <c r="XFD86" s="84" t="e">
        <f t="shared" si="1"/>
        <v>#REF!</v>
      </c>
    </row>
    <row r="87" spans="1:53 16333:16384" ht="12" customHeight="1">
      <c r="A87" s="78">
        <v>85</v>
      </c>
      <c r="B87" s="78" t="s">
        <v>96</v>
      </c>
      <c r="C87" s="78">
        <v>66300000</v>
      </c>
      <c r="D87" s="78">
        <v>2</v>
      </c>
      <c r="E87" s="78"/>
      <c r="F87" s="78"/>
      <c r="G87" s="78"/>
      <c r="H87" s="78"/>
      <c r="I87" s="78"/>
      <c r="J87" s="78"/>
      <c r="K87" s="104"/>
      <c r="L87" s="104"/>
      <c r="M87" s="104"/>
      <c r="N87" s="78"/>
      <c r="O87" s="78"/>
      <c r="P87" s="78"/>
      <c r="Q87" s="104"/>
      <c r="R87" s="78"/>
      <c r="S87" s="78"/>
      <c r="T87" s="78"/>
      <c r="U87" s="78"/>
      <c r="V87" s="78"/>
      <c r="W87" s="78"/>
      <c r="X87" s="78"/>
      <c r="Y87" s="78"/>
      <c r="Z87" s="78"/>
      <c r="AA87" s="104"/>
      <c r="AB87" s="78"/>
      <c r="AC87" s="78"/>
      <c r="AD87" s="78"/>
      <c r="AE87" s="78"/>
      <c r="AF87" s="78"/>
      <c r="AG87" s="78"/>
      <c r="AH87" s="78"/>
      <c r="AI87" s="99"/>
      <c r="AJ87" s="78"/>
      <c r="AK87" s="78"/>
      <c r="AL87" s="78">
        <v>66300000</v>
      </c>
      <c r="AM87" s="86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83"/>
      <c r="XDE87" s="84" t="e">
        <f>SUM(#REF!)</f>
        <v>#REF!</v>
      </c>
      <c r="XFD87" s="84" t="e">
        <f t="shared" si="1"/>
        <v>#REF!</v>
      </c>
    </row>
    <row r="88" spans="1:53 16333:16384" ht="12" customHeight="1">
      <c r="A88" s="78">
        <v>86</v>
      </c>
      <c r="B88" s="78" t="s">
        <v>97</v>
      </c>
      <c r="C88" s="78">
        <v>119889800</v>
      </c>
      <c r="D88" s="78">
        <v>2</v>
      </c>
      <c r="E88" s="78"/>
      <c r="F88" s="78"/>
      <c r="G88" s="78"/>
      <c r="H88" s="78"/>
      <c r="I88" s="78"/>
      <c r="J88" s="78"/>
      <c r="K88" s="104"/>
      <c r="L88" s="104"/>
      <c r="M88" s="104"/>
      <c r="N88" s="78"/>
      <c r="O88" s="78"/>
      <c r="P88" s="78"/>
      <c r="Q88" s="104"/>
      <c r="R88" s="78"/>
      <c r="S88" s="78"/>
      <c r="T88" s="78"/>
      <c r="U88" s="78"/>
      <c r="V88" s="78"/>
      <c r="W88" s="78"/>
      <c r="X88" s="78"/>
      <c r="Y88" s="78"/>
      <c r="Z88" s="78"/>
      <c r="AA88" s="104"/>
      <c r="AB88" s="78"/>
      <c r="AC88" s="78"/>
      <c r="AD88" s="78"/>
      <c r="AE88" s="78"/>
      <c r="AF88" s="78"/>
      <c r="AG88" s="78"/>
      <c r="AH88" s="78">
        <v>3500000</v>
      </c>
      <c r="AI88" s="99">
        <v>9800000</v>
      </c>
      <c r="AJ88" s="78">
        <v>4700000</v>
      </c>
      <c r="AK88" s="78">
        <v>53245000</v>
      </c>
      <c r="AL88" s="78"/>
      <c r="AM88" s="86"/>
      <c r="AN88" s="78"/>
      <c r="AO88" s="78">
        <v>40144800</v>
      </c>
      <c r="AP88" s="78"/>
      <c r="AQ88" s="78"/>
      <c r="AR88" s="78">
        <v>8500000</v>
      </c>
      <c r="AS88" s="78"/>
      <c r="AT88" s="78"/>
      <c r="AU88" s="78"/>
      <c r="AV88" s="78"/>
      <c r="AW88" s="78"/>
      <c r="AX88" s="78"/>
      <c r="AY88" s="78"/>
      <c r="AZ88" s="83"/>
      <c r="XDE88" s="84" t="e">
        <f>SUM(#REF!)</f>
        <v>#REF!</v>
      </c>
      <c r="XFD88" s="84" t="e">
        <f t="shared" si="1"/>
        <v>#REF!</v>
      </c>
    </row>
    <row r="89" spans="1:53 16333:16384" ht="12" customHeight="1">
      <c r="A89" s="78">
        <v>87</v>
      </c>
      <c r="B89" s="78" t="s">
        <v>106</v>
      </c>
      <c r="C89" s="78">
        <v>247024480</v>
      </c>
      <c r="D89" s="78" t="s">
        <v>68</v>
      </c>
      <c r="E89" s="78"/>
      <c r="F89" s="78"/>
      <c r="G89" s="78"/>
      <c r="H89" s="78"/>
      <c r="I89" s="78"/>
      <c r="J89" s="78"/>
      <c r="K89" s="104"/>
      <c r="L89" s="104"/>
      <c r="M89" s="104"/>
      <c r="N89" s="78"/>
      <c r="O89" s="78"/>
      <c r="P89" s="78"/>
      <c r="Q89" s="104"/>
      <c r="R89" s="78"/>
      <c r="S89" s="78"/>
      <c r="T89" s="78"/>
      <c r="U89" s="78"/>
      <c r="V89" s="78"/>
      <c r="W89" s="78"/>
      <c r="X89" s="78"/>
      <c r="Y89" s="78"/>
      <c r="Z89" s="78"/>
      <c r="AA89" s="104"/>
      <c r="AB89" s="78"/>
      <c r="AC89" s="78"/>
      <c r="AD89" s="78"/>
      <c r="AE89" s="78"/>
      <c r="AF89" s="78"/>
      <c r="AG89" s="78"/>
      <c r="AH89" s="78"/>
      <c r="AI89" s="99"/>
      <c r="AJ89" s="78"/>
      <c r="AK89" s="78"/>
      <c r="AL89" s="78"/>
      <c r="AM89" s="86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83"/>
      <c r="XDE89" s="84" t="e">
        <f>SUM(#REF!)</f>
        <v>#REF!</v>
      </c>
      <c r="XFD89" s="84" t="e">
        <f t="shared" si="1"/>
        <v>#REF!</v>
      </c>
    </row>
    <row r="90" spans="1:53 16333:16384" ht="12" customHeight="1">
      <c r="A90" s="78">
        <v>88</v>
      </c>
      <c r="B90" s="78" t="s">
        <v>95</v>
      </c>
      <c r="C90" s="78">
        <v>43392000</v>
      </c>
      <c r="D90" s="78">
        <v>2</v>
      </c>
      <c r="E90" s="78"/>
      <c r="F90" s="78"/>
      <c r="G90" s="78"/>
      <c r="H90" s="78"/>
      <c r="I90" s="78"/>
      <c r="J90" s="78"/>
      <c r="K90" s="104"/>
      <c r="L90" s="104"/>
      <c r="M90" s="104"/>
      <c r="N90" s="78"/>
      <c r="O90" s="78"/>
      <c r="P90" s="78"/>
      <c r="Q90" s="104"/>
      <c r="R90" s="78"/>
      <c r="S90" s="78"/>
      <c r="T90" s="78"/>
      <c r="U90" s="78"/>
      <c r="V90" s="78"/>
      <c r="W90" s="78"/>
      <c r="X90" s="78"/>
      <c r="Y90" s="78"/>
      <c r="Z90" s="78"/>
      <c r="AA90" s="104"/>
      <c r="AB90" s="78"/>
      <c r="AC90" s="78"/>
      <c r="AD90" s="78"/>
      <c r="AE90" s="78"/>
      <c r="AF90" s="78"/>
      <c r="AG90" s="78"/>
      <c r="AH90" s="78"/>
      <c r="AI90" s="99"/>
      <c r="AJ90" s="78"/>
      <c r="AK90" s="78">
        <v>11692000</v>
      </c>
      <c r="AL90" s="78"/>
      <c r="AM90" s="86">
        <v>16500000</v>
      </c>
      <c r="AN90" s="78"/>
      <c r="AO90" s="78"/>
      <c r="AP90" s="78"/>
      <c r="AQ90" s="78"/>
      <c r="AR90" s="78">
        <v>3600000</v>
      </c>
      <c r="AS90" s="78"/>
      <c r="AT90" s="78">
        <v>11600000</v>
      </c>
      <c r="AU90" s="78"/>
      <c r="AV90" s="78"/>
      <c r="AW90" s="78"/>
      <c r="AX90" s="78"/>
      <c r="AY90" s="78"/>
      <c r="AZ90" s="83"/>
      <c r="XDE90" s="84" t="e">
        <f>SUM(#REF!)</f>
        <v>#REF!</v>
      </c>
      <c r="XFD90" s="84" t="e">
        <f t="shared" si="1"/>
        <v>#REF!</v>
      </c>
    </row>
    <row r="91" spans="1:53 16333:16384" ht="12" customHeight="1">
      <c r="A91" s="78">
        <v>89</v>
      </c>
      <c r="B91" s="78" t="s">
        <v>105</v>
      </c>
      <c r="C91" s="78">
        <v>511024480</v>
      </c>
      <c r="D91" s="78" t="s">
        <v>68</v>
      </c>
      <c r="E91" s="78"/>
      <c r="F91" s="78"/>
      <c r="G91" s="78"/>
      <c r="H91" s="78"/>
      <c r="I91" s="78"/>
      <c r="J91" s="78"/>
      <c r="K91" s="104"/>
      <c r="L91" s="104"/>
      <c r="M91" s="104"/>
      <c r="N91" s="78"/>
      <c r="O91" s="78"/>
      <c r="P91" s="78"/>
      <c r="Q91" s="104"/>
      <c r="R91" s="78"/>
      <c r="S91" s="78"/>
      <c r="T91" s="78"/>
      <c r="U91" s="78"/>
      <c r="V91" s="78"/>
      <c r="W91" s="78"/>
      <c r="X91" s="78"/>
      <c r="Y91" s="78"/>
      <c r="Z91" s="78"/>
      <c r="AA91" s="104"/>
      <c r="AB91" s="78"/>
      <c r="AC91" s="78"/>
      <c r="AD91" s="78"/>
      <c r="AE91" s="78"/>
      <c r="AF91" s="78"/>
      <c r="AG91" s="78">
        <v>1575000</v>
      </c>
      <c r="AH91" s="78"/>
      <c r="AI91" s="99">
        <v>7500000</v>
      </c>
      <c r="AJ91" s="78"/>
      <c r="AK91" s="78"/>
      <c r="AL91" s="78"/>
      <c r="AM91" s="86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83"/>
      <c r="XDE91" s="84" t="e">
        <f>SUM(#REF!)</f>
        <v>#REF!</v>
      </c>
      <c r="XFD91" s="84" t="e">
        <f t="shared" si="1"/>
        <v>#REF!</v>
      </c>
    </row>
    <row r="92" spans="1:53 16333:16384" ht="12" customHeight="1">
      <c r="A92" s="78">
        <v>90</v>
      </c>
      <c r="B92" s="78" t="s">
        <v>102</v>
      </c>
      <c r="C92" s="78">
        <v>68540938</v>
      </c>
      <c r="D92" s="78">
        <v>2</v>
      </c>
      <c r="E92" s="78"/>
      <c r="F92" s="78"/>
      <c r="G92" s="78"/>
      <c r="H92" s="78"/>
      <c r="I92" s="78"/>
      <c r="J92" s="78"/>
      <c r="K92" s="104"/>
      <c r="L92" s="104"/>
      <c r="M92" s="104"/>
      <c r="N92" s="78"/>
      <c r="O92" s="78"/>
      <c r="P92" s="78"/>
      <c r="Q92" s="104"/>
      <c r="R92" s="78"/>
      <c r="S92" s="78"/>
      <c r="T92" s="78"/>
      <c r="U92" s="78"/>
      <c r="V92" s="78"/>
      <c r="W92" s="78"/>
      <c r="X92" s="78"/>
      <c r="Y92" s="78"/>
      <c r="Z92" s="78"/>
      <c r="AA92" s="104"/>
      <c r="AB92" s="78"/>
      <c r="AC92" s="78">
        <v>1163938</v>
      </c>
      <c r="AD92" s="78"/>
      <c r="AE92" s="78"/>
      <c r="AF92" s="78"/>
      <c r="AG92" s="78"/>
      <c r="AH92" s="78">
        <v>4510000</v>
      </c>
      <c r="AI92" s="99"/>
      <c r="AJ92" s="78">
        <v>9100000</v>
      </c>
      <c r="AK92" s="78">
        <v>15068700</v>
      </c>
      <c r="AL92" s="78"/>
      <c r="AM92" s="86"/>
      <c r="AN92" s="78"/>
      <c r="AO92" s="78"/>
      <c r="AP92" s="78"/>
      <c r="AQ92" s="78"/>
      <c r="AR92" s="78"/>
      <c r="AS92" s="78">
        <v>1513000</v>
      </c>
      <c r="AT92" s="78">
        <v>960000</v>
      </c>
      <c r="AU92" s="78"/>
      <c r="AV92" s="78"/>
      <c r="AW92" s="78"/>
      <c r="AX92" s="78"/>
      <c r="AY92" s="78"/>
      <c r="AZ92" s="83"/>
      <c r="XDE92" s="84" t="e">
        <f>SUM(#REF!)</f>
        <v>#REF!</v>
      </c>
      <c r="XFD92" s="84" t="e">
        <f t="shared" si="1"/>
        <v>#REF!</v>
      </c>
    </row>
    <row r="93" spans="1:53 16333:16384" ht="12" customHeight="1">
      <c r="A93" s="78">
        <v>91</v>
      </c>
      <c r="B93" s="78" t="s">
        <v>98</v>
      </c>
      <c r="C93" s="78">
        <v>24101600</v>
      </c>
      <c r="D93" s="78">
        <v>2</v>
      </c>
      <c r="E93" s="78"/>
      <c r="F93" s="78"/>
      <c r="G93" s="78"/>
      <c r="H93" s="78"/>
      <c r="I93" s="78"/>
      <c r="J93" s="78"/>
      <c r="K93" s="104"/>
      <c r="L93" s="104"/>
      <c r="M93" s="104"/>
      <c r="N93" s="78"/>
      <c r="O93" s="78"/>
      <c r="P93" s="78"/>
      <c r="Q93" s="104"/>
      <c r="R93" s="78"/>
      <c r="S93" s="78"/>
      <c r="T93" s="78"/>
      <c r="U93" s="78"/>
      <c r="V93" s="78"/>
      <c r="W93" s="78"/>
      <c r="X93" s="78"/>
      <c r="Y93" s="78"/>
      <c r="Z93" s="78"/>
      <c r="AA93" s="104"/>
      <c r="AB93" s="78"/>
      <c r="AC93" s="78"/>
      <c r="AD93" s="78"/>
      <c r="AE93" s="78"/>
      <c r="AF93" s="78"/>
      <c r="AG93" s="78"/>
      <c r="AH93" s="78"/>
      <c r="AI93" s="99"/>
      <c r="AJ93" s="78"/>
      <c r="AK93" s="78"/>
      <c r="AL93" s="78"/>
      <c r="AM93" s="86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83"/>
      <c r="XDE93" s="84" t="e">
        <f>SUM(#REF!)</f>
        <v>#REF!</v>
      </c>
      <c r="XFD93" s="84" t="e">
        <f t="shared" si="1"/>
        <v>#REF!</v>
      </c>
    </row>
    <row r="94" spans="1:53 16333:16384" ht="12" customHeight="1">
      <c r="A94" s="78">
        <v>92</v>
      </c>
      <c r="B94" s="78" t="s">
        <v>98</v>
      </c>
      <c r="C94" s="78">
        <v>53650000</v>
      </c>
      <c r="D94" s="78">
        <v>2</v>
      </c>
      <c r="E94" s="78"/>
      <c r="F94" s="78"/>
      <c r="G94" s="78"/>
      <c r="H94" s="78"/>
      <c r="I94" s="78"/>
      <c r="J94" s="78"/>
      <c r="K94" s="104"/>
      <c r="L94" s="104"/>
      <c r="M94" s="104"/>
      <c r="N94" s="78"/>
      <c r="O94" s="78"/>
      <c r="P94" s="78"/>
      <c r="Q94" s="104"/>
      <c r="R94" s="78"/>
      <c r="S94" s="78"/>
      <c r="T94" s="78"/>
      <c r="U94" s="78"/>
      <c r="V94" s="78"/>
      <c r="W94" s="78"/>
      <c r="X94" s="78"/>
      <c r="Y94" s="78"/>
      <c r="Z94" s="78"/>
      <c r="AA94" s="104"/>
      <c r="AB94" s="78"/>
      <c r="AC94" s="78">
        <v>760000</v>
      </c>
      <c r="AD94" s="78"/>
      <c r="AE94" s="78"/>
      <c r="AF94" s="78"/>
      <c r="AG94" s="78"/>
      <c r="AH94" s="78"/>
      <c r="AI94" s="99"/>
      <c r="AJ94" s="78"/>
      <c r="AK94" s="78">
        <v>18940000</v>
      </c>
      <c r="AL94" s="78"/>
      <c r="AM94" s="86">
        <v>20250000</v>
      </c>
      <c r="AN94" s="78"/>
      <c r="AO94" s="78"/>
      <c r="AP94" s="78"/>
      <c r="AQ94" s="78"/>
      <c r="AR94" s="78">
        <v>8000000</v>
      </c>
      <c r="AS94" s="78"/>
      <c r="AT94" s="78">
        <v>5700000</v>
      </c>
      <c r="AU94" s="78"/>
      <c r="AV94" s="78"/>
      <c r="AW94" s="78"/>
      <c r="AX94" s="78"/>
      <c r="AY94" s="78"/>
      <c r="AZ94" s="83"/>
      <c r="XDE94" s="84" t="e">
        <f>SUM(#REF!)</f>
        <v>#REF!</v>
      </c>
      <c r="XFD94" s="84" t="e">
        <f t="shared" si="1"/>
        <v>#REF!</v>
      </c>
    </row>
    <row r="95" spans="1:53 16333:16384" ht="12" customHeight="1">
      <c r="A95" s="78">
        <v>93</v>
      </c>
      <c r="B95" s="78" t="s">
        <v>99</v>
      </c>
      <c r="C95" s="78">
        <v>30000000</v>
      </c>
      <c r="D95" s="78">
        <v>2</v>
      </c>
      <c r="E95" s="78"/>
      <c r="F95" s="78"/>
      <c r="G95" s="78"/>
      <c r="H95" s="78"/>
      <c r="I95" s="78"/>
      <c r="J95" s="78"/>
      <c r="K95" s="104"/>
      <c r="L95" s="104"/>
      <c r="M95" s="104"/>
      <c r="N95" s="78"/>
      <c r="O95" s="78"/>
      <c r="P95" s="78"/>
      <c r="Q95" s="104"/>
      <c r="R95" s="78"/>
      <c r="S95" s="78"/>
      <c r="T95" s="78"/>
      <c r="U95" s="78"/>
      <c r="V95" s="78"/>
      <c r="W95" s="78"/>
      <c r="X95" s="78"/>
      <c r="Y95" s="78"/>
      <c r="Z95" s="78"/>
      <c r="AA95" s="104"/>
      <c r="AB95" s="78"/>
      <c r="AC95" s="78"/>
      <c r="AD95" s="78"/>
      <c r="AE95" s="78"/>
      <c r="AF95" s="78"/>
      <c r="AG95" s="78"/>
      <c r="AH95" s="78"/>
      <c r="AI95" s="99"/>
      <c r="AJ95" s="78"/>
      <c r="AK95" s="78"/>
      <c r="AL95" s="78"/>
      <c r="AM95" s="86"/>
      <c r="AN95" s="78"/>
      <c r="AO95" s="78"/>
      <c r="AP95" s="78"/>
      <c r="AQ95" s="78"/>
      <c r="AR95" s="78"/>
      <c r="AS95" s="78"/>
      <c r="AT95" s="78">
        <v>30000000</v>
      </c>
      <c r="AU95" s="78"/>
      <c r="AV95" s="78"/>
      <c r="AW95" s="78"/>
      <c r="AX95" s="78"/>
      <c r="AY95" s="78"/>
      <c r="AZ95" s="83"/>
      <c r="XDE95" s="84" t="e">
        <f>SUM(#REF!)</f>
        <v>#REF!</v>
      </c>
      <c r="XFD95" s="84" t="e">
        <f t="shared" si="1"/>
        <v>#REF!</v>
      </c>
    </row>
    <row r="96" spans="1:53 16333:16384" ht="12" customHeight="1">
      <c r="A96" s="78">
        <v>94</v>
      </c>
      <c r="B96" s="78" t="s">
        <v>100</v>
      </c>
      <c r="C96" s="78">
        <v>1545422675</v>
      </c>
      <c r="D96" s="78">
        <v>2</v>
      </c>
      <c r="E96" s="78"/>
      <c r="F96" s="78"/>
      <c r="G96" s="78"/>
      <c r="H96" s="78"/>
      <c r="I96" s="78"/>
      <c r="J96" s="78"/>
      <c r="K96" s="104"/>
      <c r="L96" s="104"/>
      <c r="M96" s="104"/>
      <c r="N96" s="78"/>
      <c r="O96" s="78"/>
      <c r="P96" s="78"/>
      <c r="Q96" s="104"/>
      <c r="R96" s="78"/>
      <c r="S96" s="78"/>
      <c r="T96" s="78"/>
      <c r="U96" s="78"/>
      <c r="V96" s="78"/>
      <c r="W96" s="78"/>
      <c r="X96" s="78"/>
      <c r="Y96" s="78"/>
      <c r="Z96" s="78"/>
      <c r="AA96" s="104"/>
      <c r="AB96" s="78"/>
      <c r="AC96" s="78"/>
      <c r="AD96" s="78"/>
      <c r="AE96" s="78"/>
      <c r="AF96" s="78">
        <v>1545422675</v>
      </c>
      <c r="AG96" s="78"/>
      <c r="AH96" s="78"/>
      <c r="AI96" s="99"/>
      <c r="AJ96" s="78"/>
      <c r="AK96" s="78"/>
      <c r="AL96" s="78"/>
      <c r="AM96" s="86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83"/>
      <c r="XDE96" s="84" t="e">
        <f>SUM(#REF!)</f>
        <v>#REF!</v>
      </c>
      <c r="XFD96" s="84" t="e">
        <f t="shared" si="1"/>
        <v>#REF!</v>
      </c>
    </row>
    <row r="97" spans="1:53 16333:16384" ht="12" customHeight="1">
      <c r="A97" s="78">
        <v>95</v>
      </c>
      <c r="B97" s="78" t="s">
        <v>109</v>
      </c>
      <c r="C97" s="78">
        <v>141689800</v>
      </c>
      <c r="D97" s="78">
        <v>2</v>
      </c>
      <c r="E97" s="78"/>
      <c r="F97" s="78"/>
      <c r="G97" s="78"/>
      <c r="H97" s="78"/>
      <c r="I97" s="78"/>
      <c r="J97" s="78"/>
      <c r="K97" s="104"/>
      <c r="L97" s="104"/>
      <c r="M97" s="104"/>
      <c r="N97" s="78"/>
      <c r="O97" s="78"/>
      <c r="P97" s="78"/>
      <c r="Q97" s="104"/>
      <c r="R97" s="78"/>
      <c r="S97" s="78"/>
      <c r="T97" s="78"/>
      <c r="U97" s="78"/>
      <c r="V97" s="78"/>
      <c r="W97" s="78"/>
      <c r="X97" s="78"/>
      <c r="Y97" s="78"/>
      <c r="Z97" s="78"/>
      <c r="AA97" s="104"/>
      <c r="AB97" s="78"/>
      <c r="AC97" s="78"/>
      <c r="AD97" s="78"/>
      <c r="AE97" s="78"/>
      <c r="AF97" s="78"/>
      <c r="AG97" s="78"/>
      <c r="AH97" s="78"/>
      <c r="AI97" s="99"/>
      <c r="AJ97" s="78">
        <v>8610000</v>
      </c>
      <c r="AK97" s="78">
        <v>26964800</v>
      </c>
      <c r="AL97" s="78"/>
      <c r="AM97" s="86">
        <v>4605000</v>
      </c>
      <c r="AN97" s="78">
        <v>5000000</v>
      </c>
      <c r="AO97" s="78">
        <v>11858000</v>
      </c>
      <c r="AP97" s="78">
        <v>36652000</v>
      </c>
      <c r="AQ97" s="78"/>
      <c r="AR97" s="78"/>
      <c r="AS97" s="78"/>
      <c r="AT97" s="78">
        <v>48000000</v>
      </c>
      <c r="AU97" s="78"/>
      <c r="AV97" s="78"/>
      <c r="AW97" s="78"/>
      <c r="AX97" s="78"/>
      <c r="AY97" s="78"/>
      <c r="AZ97" s="83"/>
      <c r="XDE97" s="84" t="e">
        <f>SUM(#REF!)</f>
        <v>#REF!</v>
      </c>
      <c r="XFD97" s="84" t="e">
        <f t="shared" si="1"/>
        <v>#REF!</v>
      </c>
    </row>
    <row r="98" spans="1:53 16333:16384" ht="12" customHeight="1">
      <c r="A98" s="78">
        <v>96</v>
      </c>
      <c r="B98" s="78" t="s">
        <v>109</v>
      </c>
      <c r="C98" s="78">
        <v>59578000</v>
      </c>
      <c r="D98" s="78">
        <v>2</v>
      </c>
      <c r="E98" s="78"/>
      <c r="F98" s="78"/>
      <c r="G98" s="78"/>
      <c r="H98" s="78"/>
      <c r="I98" s="78"/>
      <c r="J98" s="78"/>
      <c r="K98" s="104"/>
      <c r="L98" s="104"/>
      <c r="M98" s="104"/>
      <c r="N98" s="78"/>
      <c r="O98" s="78"/>
      <c r="P98" s="78"/>
      <c r="Q98" s="104"/>
      <c r="R98" s="78"/>
      <c r="S98" s="78"/>
      <c r="T98" s="78"/>
      <c r="U98" s="78"/>
      <c r="V98" s="78"/>
      <c r="W98" s="78"/>
      <c r="X98" s="78"/>
      <c r="Y98" s="78"/>
      <c r="Z98" s="78"/>
      <c r="AA98" s="104"/>
      <c r="AB98" s="78"/>
      <c r="AC98" s="78"/>
      <c r="AD98" s="78">
        <v>36173000</v>
      </c>
      <c r="AE98" s="78"/>
      <c r="AF98" s="78"/>
      <c r="AG98" s="78">
        <v>5967000</v>
      </c>
      <c r="AH98" s="78"/>
      <c r="AI98" s="99"/>
      <c r="AJ98" s="78"/>
      <c r="AK98" s="78">
        <v>7961000</v>
      </c>
      <c r="AL98" s="78"/>
      <c r="AM98" s="86"/>
      <c r="AN98" s="78"/>
      <c r="AO98" s="78"/>
      <c r="AP98" s="78"/>
      <c r="AQ98" s="78"/>
      <c r="AR98" s="78"/>
      <c r="AS98" s="78"/>
      <c r="AT98" s="78">
        <v>45650000</v>
      </c>
      <c r="AU98" s="78"/>
      <c r="AV98" s="78"/>
      <c r="AW98" s="78"/>
      <c r="AX98" s="78"/>
      <c r="AY98" s="78"/>
      <c r="AZ98" s="83"/>
      <c r="XDE98" s="84" t="e">
        <f>SUM(#REF!)</f>
        <v>#REF!</v>
      </c>
      <c r="XFD98" s="84" t="e">
        <f t="shared" si="1"/>
        <v>#REF!</v>
      </c>
    </row>
    <row r="99" spans="1:53 16333:16384" ht="12" customHeight="1">
      <c r="A99" s="78">
        <v>97</v>
      </c>
      <c r="B99" s="78" t="s">
        <v>109</v>
      </c>
      <c r="C99" s="78">
        <v>36173000</v>
      </c>
      <c r="D99" s="78">
        <v>2</v>
      </c>
      <c r="E99" s="78"/>
      <c r="F99" s="78"/>
      <c r="G99" s="78"/>
      <c r="H99" s="78"/>
      <c r="I99" s="78"/>
      <c r="J99" s="78"/>
      <c r="K99" s="104"/>
      <c r="L99" s="104"/>
      <c r="M99" s="104"/>
      <c r="N99" s="78"/>
      <c r="O99" s="78"/>
      <c r="P99" s="78"/>
      <c r="Q99" s="104"/>
      <c r="R99" s="78"/>
      <c r="S99" s="78"/>
      <c r="T99" s="78"/>
      <c r="U99" s="78"/>
      <c r="V99" s="78"/>
      <c r="W99" s="78"/>
      <c r="X99" s="78"/>
      <c r="Y99" s="78"/>
      <c r="Z99" s="78"/>
      <c r="AA99" s="104"/>
      <c r="AB99" s="78"/>
      <c r="AC99" s="78"/>
      <c r="AD99" s="78"/>
      <c r="AE99" s="78"/>
      <c r="AF99" s="78"/>
      <c r="AG99" s="78">
        <v>1949000</v>
      </c>
      <c r="AH99" s="78"/>
      <c r="AI99" s="99">
        <v>6000000</v>
      </c>
      <c r="AJ99" s="78"/>
      <c r="AK99" s="78">
        <v>2304892</v>
      </c>
      <c r="AL99" s="78"/>
      <c r="AM99" s="86"/>
      <c r="AN99" s="78"/>
      <c r="AO99" s="78"/>
      <c r="AP99" s="78"/>
      <c r="AQ99" s="78"/>
      <c r="AR99" s="78"/>
      <c r="AS99" s="78"/>
      <c r="AT99" s="78">
        <v>13935000</v>
      </c>
      <c r="AU99" s="78"/>
      <c r="AV99" s="78"/>
      <c r="AW99" s="78"/>
      <c r="AX99" s="78"/>
      <c r="AY99" s="78"/>
      <c r="AZ99" s="83"/>
      <c r="XDE99" s="84" t="e">
        <f>SUM(#REF!)</f>
        <v>#REF!</v>
      </c>
      <c r="XFD99" s="84" t="e">
        <f t="shared" si="1"/>
        <v>#REF!</v>
      </c>
    </row>
    <row r="100" spans="1:53 16333:16384" ht="12" customHeight="1">
      <c r="A100" s="78">
        <v>98</v>
      </c>
      <c r="B100" s="78" t="s">
        <v>114</v>
      </c>
      <c r="C100" s="78">
        <v>38688892</v>
      </c>
      <c r="D100" s="78">
        <v>2</v>
      </c>
      <c r="E100" s="78"/>
      <c r="F100" s="78"/>
      <c r="G100" s="78"/>
      <c r="H100" s="78"/>
      <c r="I100" s="78"/>
      <c r="J100" s="78"/>
      <c r="K100" s="104"/>
      <c r="L100" s="104"/>
      <c r="M100" s="104"/>
      <c r="N100" s="78"/>
      <c r="O100" s="78"/>
      <c r="P100" s="90"/>
      <c r="Q100" s="104"/>
      <c r="R100" s="78"/>
      <c r="S100" s="78"/>
      <c r="T100" s="78"/>
      <c r="U100" s="78"/>
      <c r="V100" s="78"/>
      <c r="W100" s="78"/>
      <c r="X100" s="78"/>
      <c r="Y100" s="78"/>
      <c r="Z100" s="78"/>
      <c r="AA100" s="104"/>
      <c r="AB100" s="78"/>
      <c r="AC100" s="78"/>
      <c r="AD100" s="78"/>
      <c r="AE100" s="78"/>
      <c r="AF100" s="78"/>
      <c r="AG100" s="78"/>
      <c r="AH100" s="78"/>
      <c r="AI100" s="99"/>
      <c r="AJ100" s="78"/>
      <c r="AK100" s="78"/>
      <c r="AL100" s="78"/>
      <c r="AM100" s="86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83"/>
      <c r="XDE100" s="84" t="e">
        <f>SUM(#REF!)</f>
        <v>#REF!</v>
      </c>
      <c r="XFD100" s="84" t="e">
        <f t="shared" si="1"/>
        <v>#REF!</v>
      </c>
    </row>
    <row r="101" spans="1:53 16333:16384" ht="12" customHeight="1">
      <c r="A101" s="91">
        <v>99</v>
      </c>
      <c r="B101" s="91" t="s">
        <v>115</v>
      </c>
      <c r="C101" s="91">
        <v>27214000</v>
      </c>
      <c r="D101" s="91">
        <v>2</v>
      </c>
      <c r="E101" s="91"/>
      <c r="F101" s="91"/>
      <c r="G101" s="91"/>
      <c r="H101" s="91"/>
      <c r="I101" s="91"/>
      <c r="J101" s="91"/>
      <c r="K101" s="105"/>
      <c r="L101" s="105"/>
      <c r="M101" s="105"/>
      <c r="N101" s="91"/>
      <c r="O101" s="91"/>
      <c r="P101" s="83"/>
      <c r="Q101" s="105"/>
      <c r="R101" s="91"/>
      <c r="S101" s="91"/>
      <c r="T101" s="91"/>
      <c r="U101" s="91"/>
      <c r="V101" s="91"/>
      <c r="W101" s="91"/>
      <c r="X101" s="91"/>
      <c r="Y101" s="91"/>
      <c r="Z101" s="91"/>
      <c r="AA101" s="105"/>
      <c r="AB101" s="91"/>
      <c r="AC101" s="91"/>
      <c r="AD101" s="91"/>
      <c r="AE101" s="91"/>
      <c r="AF101" s="91"/>
      <c r="AG101" s="91">
        <v>4180000</v>
      </c>
      <c r="AH101" s="91">
        <v>6840000</v>
      </c>
      <c r="AI101" s="102"/>
      <c r="AJ101" s="91"/>
      <c r="AK101" s="91"/>
      <c r="AL101" s="91"/>
      <c r="AM101" s="92"/>
      <c r="AN101" s="91"/>
      <c r="AO101" s="91">
        <v>1192000</v>
      </c>
      <c r="AP101" s="91">
        <v>11292000</v>
      </c>
      <c r="AQ101" s="91">
        <v>2800000</v>
      </c>
      <c r="AR101" s="91"/>
      <c r="AS101" s="91"/>
      <c r="AT101" s="91">
        <v>910000</v>
      </c>
      <c r="AU101" s="91"/>
      <c r="AV101" s="91"/>
      <c r="AW101" s="91"/>
      <c r="AX101" s="91"/>
      <c r="AY101" s="91"/>
      <c r="AZ101" s="93"/>
      <c r="XDE101" s="84" t="e">
        <f>SUM(#REF!)</f>
        <v>#REF!</v>
      </c>
      <c r="XFD101" s="84" t="e">
        <f t="shared" si="1"/>
        <v>#REF!</v>
      </c>
    </row>
    <row r="102" spans="1:53 16333:16384" s="83" customFormat="1">
      <c r="A102" s="78">
        <v>100</v>
      </c>
      <c r="B102" s="78" t="s">
        <v>109</v>
      </c>
      <c r="C102" s="78">
        <v>59879700</v>
      </c>
      <c r="D102" s="78">
        <v>2</v>
      </c>
      <c r="E102" s="78"/>
      <c r="F102" s="78"/>
      <c r="G102" s="78"/>
      <c r="H102" s="78"/>
      <c r="I102" s="78"/>
      <c r="J102" s="78"/>
      <c r="K102" s="104"/>
      <c r="L102" s="104"/>
      <c r="M102" s="104"/>
      <c r="N102" s="78"/>
      <c r="O102" s="78"/>
      <c r="Q102" s="104"/>
      <c r="R102" s="78"/>
      <c r="S102" s="78"/>
      <c r="T102" s="78"/>
      <c r="U102" s="78"/>
      <c r="V102" s="78"/>
      <c r="W102" s="78"/>
      <c r="X102" s="78"/>
      <c r="Y102" s="78"/>
      <c r="Z102" s="78"/>
      <c r="AA102" s="104"/>
      <c r="AB102" s="78"/>
      <c r="AC102" s="78"/>
      <c r="AD102" s="78"/>
      <c r="AE102" s="78"/>
      <c r="AF102" s="78"/>
      <c r="AG102" s="78"/>
      <c r="AH102" s="78"/>
      <c r="AI102" s="99"/>
      <c r="AJ102" s="78">
        <v>3760000</v>
      </c>
      <c r="AK102" s="78">
        <v>5939700</v>
      </c>
      <c r="AL102" s="78"/>
      <c r="AM102" s="86"/>
      <c r="AN102" s="78"/>
      <c r="AO102" s="78">
        <v>22500000</v>
      </c>
      <c r="AP102" s="78"/>
      <c r="AQ102" s="78"/>
      <c r="AR102" s="78"/>
      <c r="AS102" s="78">
        <v>680000</v>
      </c>
      <c r="AT102" s="78">
        <v>27000000</v>
      </c>
      <c r="AU102" s="78"/>
      <c r="AV102" s="78"/>
      <c r="AW102" s="78"/>
      <c r="AX102" s="78"/>
      <c r="AY102" s="78"/>
    </row>
    <row r="103" spans="1:53 16333:16384" s="83" customFormat="1">
      <c r="A103" s="78">
        <v>101</v>
      </c>
      <c r="B103" s="78" t="s">
        <v>109</v>
      </c>
      <c r="C103" s="78">
        <v>48288000</v>
      </c>
      <c r="D103" s="78">
        <v>2</v>
      </c>
      <c r="E103" s="78"/>
      <c r="F103" s="78"/>
      <c r="G103" s="78"/>
      <c r="H103" s="78"/>
      <c r="I103" s="78"/>
      <c r="J103" s="78"/>
      <c r="K103" s="104"/>
      <c r="L103" s="104"/>
      <c r="M103" s="104"/>
      <c r="N103" s="78"/>
      <c r="O103" s="78"/>
      <c r="P103" s="78"/>
      <c r="Q103" s="104"/>
      <c r="R103" s="78"/>
      <c r="S103" s="78"/>
      <c r="T103" s="78"/>
      <c r="U103" s="78"/>
      <c r="V103" s="78"/>
      <c r="W103" s="78"/>
      <c r="X103" s="78"/>
      <c r="Y103" s="78"/>
      <c r="Z103" s="78"/>
      <c r="AA103" s="104"/>
      <c r="AB103" s="78"/>
      <c r="AC103" s="78">
        <v>48288000</v>
      </c>
      <c r="AD103" s="78"/>
      <c r="AE103" s="78"/>
      <c r="AF103" s="78"/>
      <c r="AG103" s="78"/>
      <c r="AH103" s="78"/>
      <c r="AI103" s="99"/>
      <c r="AJ103" s="78"/>
      <c r="AK103" s="78"/>
      <c r="AL103" s="86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</row>
    <row r="104" spans="1:53 16333:16384" s="83" customFormat="1">
      <c r="A104" s="78">
        <v>102</v>
      </c>
      <c r="B104" s="78" t="s">
        <v>138</v>
      </c>
      <c r="C104" s="78">
        <v>18637666360</v>
      </c>
      <c r="D104" s="78">
        <v>1</v>
      </c>
      <c r="E104" s="78"/>
      <c r="F104" s="78"/>
      <c r="G104" s="78"/>
      <c r="H104" s="78"/>
      <c r="I104" s="78"/>
      <c r="J104" s="78"/>
      <c r="K104" s="104"/>
      <c r="L104" s="104"/>
      <c r="M104" s="104"/>
      <c r="N104" s="78"/>
      <c r="O104" s="78"/>
      <c r="P104" s="78">
        <v>18637666360</v>
      </c>
      <c r="Q104" s="104"/>
      <c r="R104" s="78"/>
      <c r="S104" s="78"/>
      <c r="T104" s="78"/>
      <c r="U104" s="78"/>
      <c r="V104" s="78"/>
      <c r="W104" s="78"/>
      <c r="X104" s="78"/>
      <c r="Y104" s="78"/>
      <c r="Z104" s="78"/>
      <c r="AA104" s="104"/>
      <c r="AB104" s="78"/>
      <c r="AC104" s="78"/>
      <c r="AD104" s="78"/>
      <c r="AE104" s="78"/>
      <c r="AF104" s="78"/>
      <c r="AG104" s="78"/>
      <c r="AH104" s="78"/>
      <c r="AI104" s="99"/>
      <c r="AJ104" s="78"/>
      <c r="AK104" s="78"/>
      <c r="AL104" s="86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</row>
    <row r="105" spans="1:53 16333:16384" s="83" customFormat="1">
      <c r="A105" s="78">
        <v>103</v>
      </c>
      <c r="B105" s="78" t="s">
        <v>142</v>
      </c>
      <c r="C105" s="78">
        <v>84015202</v>
      </c>
      <c r="D105" s="78"/>
      <c r="E105" s="78"/>
      <c r="F105" s="78"/>
      <c r="G105" s="78"/>
      <c r="H105" s="78"/>
      <c r="I105" s="78"/>
      <c r="J105" s="78"/>
      <c r="K105" s="104"/>
      <c r="L105" s="104"/>
      <c r="M105" s="104"/>
      <c r="N105" s="78"/>
      <c r="O105" s="78"/>
      <c r="P105" s="78"/>
      <c r="Q105" s="104"/>
      <c r="R105" s="78"/>
      <c r="S105" s="78"/>
      <c r="T105" s="78"/>
      <c r="U105" s="78"/>
      <c r="V105" s="78"/>
      <c r="W105" s="78"/>
      <c r="X105" s="78"/>
      <c r="Y105" s="78"/>
      <c r="Z105" s="78"/>
      <c r="AA105" s="104"/>
      <c r="AB105" s="78"/>
      <c r="AC105" s="78"/>
      <c r="AD105" s="78"/>
      <c r="AE105" s="78"/>
      <c r="AF105" s="78"/>
      <c r="AG105" s="78"/>
      <c r="AH105" s="78"/>
      <c r="AI105" s="99"/>
      <c r="AJ105" s="78"/>
      <c r="AK105" s="78"/>
      <c r="AL105" s="86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94">
        <v>84015202</v>
      </c>
    </row>
    <row r="106" spans="1:53 16333:16384" s="83" customFormat="1">
      <c r="A106" s="78">
        <v>104</v>
      </c>
      <c r="B106" s="78" t="s">
        <v>140</v>
      </c>
      <c r="C106" s="78">
        <v>66300000</v>
      </c>
      <c r="D106" s="78">
        <v>2</v>
      </c>
      <c r="E106" s="78"/>
      <c r="F106" s="78"/>
      <c r="G106" s="78"/>
      <c r="H106" s="78"/>
      <c r="I106" s="78"/>
      <c r="J106" s="78"/>
      <c r="K106" s="104"/>
      <c r="L106" s="104"/>
      <c r="M106" s="104"/>
      <c r="N106" s="78"/>
      <c r="O106" s="78"/>
      <c r="P106" s="78"/>
      <c r="Q106" s="104"/>
      <c r="R106" s="78"/>
      <c r="S106" s="78"/>
      <c r="T106" s="78"/>
      <c r="U106" s="78"/>
      <c r="V106" s="78"/>
      <c r="W106" s="78"/>
      <c r="X106" s="78"/>
      <c r="Y106" s="78"/>
      <c r="Z106" s="78"/>
      <c r="AA106" s="104"/>
      <c r="AB106" s="78"/>
      <c r="AC106" s="78"/>
      <c r="AD106" s="78"/>
      <c r="AE106" s="78"/>
      <c r="AF106" s="78"/>
      <c r="AG106" s="78"/>
      <c r="AH106" s="78"/>
      <c r="AI106" s="99"/>
      <c r="AJ106" s="78"/>
      <c r="AK106" s="78"/>
      <c r="AL106" s="86">
        <v>66300000</v>
      </c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</row>
    <row r="107" spans="1:53 16333:16384" s="83" customFormat="1">
      <c r="A107" s="78">
        <v>105</v>
      </c>
      <c r="B107" s="78" t="s">
        <v>109</v>
      </c>
      <c r="C107" s="78">
        <v>117004300</v>
      </c>
      <c r="D107" s="78">
        <v>2</v>
      </c>
      <c r="E107" s="78"/>
      <c r="F107" s="78"/>
      <c r="G107" s="78"/>
      <c r="H107" s="78"/>
      <c r="I107" s="78"/>
      <c r="J107" s="78"/>
      <c r="K107" s="104"/>
      <c r="L107" s="104"/>
      <c r="M107" s="104"/>
      <c r="N107" s="78"/>
      <c r="O107" s="78"/>
      <c r="P107" s="78"/>
      <c r="Q107" s="104"/>
      <c r="R107" s="78"/>
      <c r="S107" s="78"/>
      <c r="T107" s="78"/>
      <c r="U107" s="78"/>
      <c r="V107" s="78"/>
      <c r="W107" s="78"/>
      <c r="X107" s="78"/>
      <c r="Y107" s="78"/>
      <c r="Z107" s="78"/>
      <c r="AA107" s="104"/>
      <c r="AB107" s="78"/>
      <c r="AC107" s="78"/>
      <c r="AD107" s="78"/>
      <c r="AE107" s="78"/>
      <c r="AF107" s="78"/>
      <c r="AG107" s="78">
        <v>1916000</v>
      </c>
      <c r="AH107" s="78"/>
      <c r="AI107" s="99">
        <v>21700000</v>
      </c>
      <c r="AJ107" s="78">
        <v>2725000</v>
      </c>
      <c r="AK107" s="78">
        <v>16645000</v>
      </c>
      <c r="AL107" s="86"/>
      <c r="AM107" s="78"/>
      <c r="AN107" s="78"/>
      <c r="AO107" s="78">
        <v>67537000</v>
      </c>
      <c r="AP107" s="78"/>
      <c r="AQ107" s="78">
        <v>6481300</v>
      </c>
      <c r="AR107" s="78"/>
      <c r="AS107" s="78"/>
      <c r="AT107" s="78"/>
      <c r="AU107" s="78"/>
      <c r="AV107" s="78"/>
      <c r="AW107" s="78"/>
      <c r="AX107" s="78"/>
    </row>
    <row r="108" spans="1:53 16333:16384" s="83" customFormat="1">
      <c r="A108" s="78">
        <v>106</v>
      </c>
      <c r="B108" s="78" t="s">
        <v>143</v>
      </c>
      <c r="C108" s="78">
        <v>1011244084</v>
      </c>
      <c r="D108" s="78">
        <v>1</v>
      </c>
      <c r="E108" s="78">
        <v>3873651429</v>
      </c>
      <c r="F108" s="78"/>
      <c r="G108" s="78"/>
      <c r="H108" s="78"/>
      <c r="I108" s="78"/>
      <c r="J108" s="78"/>
      <c r="K108" s="104">
        <v>14728450</v>
      </c>
      <c r="L108" s="104">
        <v>566441700</v>
      </c>
      <c r="M108" s="104">
        <v>1959763478</v>
      </c>
      <c r="N108" s="78"/>
      <c r="O108" s="78"/>
      <c r="P108" s="78"/>
      <c r="Q108" s="104">
        <v>3880078</v>
      </c>
      <c r="R108" s="78"/>
      <c r="S108" s="78">
        <v>33320100</v>
      </c>
      <c r="T108" s="78"/>
      <c r="U108" s="78">
        <v>202033680</v>
      </c>
      <c r="V108" s="78">
        <v>204484005</v>
      </c>
      <c r="W108" s="78"/>
      <c r="X108" s="78"/>
      <c r="Y108" s="79">
        <v>74373054</v>
      </c>
      <c r="Z108" s="78"/>
      <c r="AA108" s="79">
        <v>1251682089</v>
      </c>
      <c r="AB108" s="79">
        <v>15215833</v>
      </c>
      <c r="AC108" s="78"/>
      <c r="AD108" s="78"/>
      <c r="AE108" s="78"/>
      <c r="AF108" s="78"/>
      <c r="AG108" s="78"/>
      <c r="AH108" s="78"/>
      <c r="AI108" s="99"/>
      <c r="AJ108" s="78"/>
      <c r="AK108" s="78"/>
      <c r="AL108" s="86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>
        <v>922223104</v>
      </c>
      <c r="AX108" s="78"/>
      <c r="BA108" s="84">
        <f>AW108+AB108+AA108+Y108+V108+U108+S108+Q108+M108+L108+K108+E108</f>
        <v>9121797000</v>
      </c>
    </row>
    <row r="109" spans="1:53 16333:16384" s="83" customFormat="1">
      <c r="A109" s="78">
        <v>107</v>
      </c>
      <c r="B109" s="78" t="s">
        <v>144</v>
      </c>
      <c r="C109" s="78">
        <v>232966833</v>
      </c>
      <c r="D109" s="78">
        <v>1</v>
      </c>
      <c r="E109" s="78"/>
      <c r="F109" s="78">
        <v>1280601547</v>
      </c>
      <c r="G109" s="78"/>
      <c r="H109" s="78"/>
      <c r="I109" s="78"/>
      <c r="J109" s="78"/>
      <c r="K109" s="104"/>
      <c r="L109" s="104"/>
      <c r="M109" s="104"/>
      <c r="N109" s="78"/>
      <c r="O109" s="78"/>
      <c r="P109" s="78"/>
      <c r="Q109" s="104"/>
      <c r="R109" s="78"/>
      <c r="S109" s="78"/>
      <c r="T109" s="78"/>
      <c r="U109" s="78"/>
      <c r="V109" s="78"/>
      <c r="W109" s="78"/>
      <c r="X109" s="78"/>
      <c r="Y109" s="78"/>
      <c r="Z109" s="78"/>
      <c r="AA109" s="79">
        <v>227370375</v>
      </c>
      <c r="AB109" s="78"/>
      <c r="AC109" s="78"/>
      <c r="AD109" s="78"/>
      <c r="AE109" s="78"/>
      <c r="AF109" s="78"/>
      <c r="AG109" s="78"/>
      <c r="AH109" s="78"/>
      <c r="AI109" s="99"/>
      <c r="AJ109" s="78"/>
      <c r="AK109" s="78"/>
      <c r="AL109" s="86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</row>
    <row r="110" spans="1:53 16333:16384" s="83" customFormat="1">
      <c r="A110" s="78">
        <v>108</v>
      </c>
      <c r="B110" s="78" t="s">
        <v>110</v>
      </c>
      <c r="C110" s="78">
        <v>148411550</v>
      </c>
      <c r="D110" s="78"/>
      <c r="E110" s="78"/>
      <c r="F110" s="78"/>
      <c r="G110" s="78"/>
      <c r="H110" s="78"/>
      <c r="I110" s="78"/>
      <c r="J110" s="78"/>
      <c r="K110" s="104"/>
      <c r="L110" s="104"/>
      <c r="M110" s="104"/>
      <c r="N110" s="78"/>
      <c r="O110" s="78"/>
      <c r="P110" s="78"/>
      <c r="Q110" s="104"/>
      <c r="R110" s="78"/>
      <c r="S110" s="78"/>
      <c r="T110" s="78"/>
      <c r="U110" s="78"/>
      <c r="V110" s="78"/>
      <c r="W110" s="78"/>
      <c r="X110" s="78"/>
      <c r="Y110" s="78"/>
      <c r="Z110" s="78"/>
      <c r="AA110" s="104"/>
      <c r="AB110" s="78"/>
      <c r="AC110" s="78"/>
      <c r="AD110" s="78"/>
      <c r="AE110" s="78"/>
      <c r="AF110" s="78"/>
      <c r="AG110" s="78"/>
      <c r="AH110" s="78"/>
      <c r="AI110" s="99"/>
      <c r="AJ110" s="78"/>
      <c r="AK110" s="78"/>
      <c r="AL110" s="86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</row>
    <row r="111" spans="1:53 16333:16384" s="83" customFormat="1">
      <c r="A111" s="78">
        <v>109</v>
      </c>
      <c r="B111" s="78" t="s">
        <v>110</v>
      </c>
      <c r="C111" s="78">
        <v>182370000</v>
      </c>
      <c r="D111" s="78">
        <v>2</v>
      </c>
      <c r="E111" s="78"/>
      <c r="F111" s="78"/>
      <c r="G111" s="78"/>
      <c r="H111" s="78"/>
      <c r="I111" s="78"/>
      <c r="J111" s="78"/>
      <c r="K111" s="104"/>
      <c r="L111" s="104"/>
      <c r="M111" s="104"/>
      <c r="N111" s="78"/>
      <c r="O111" s="78"/>
      <c r="P111" s="78"/>
      <c r="Q111" s="104"/>
      <c r="R111" s="78"/>
      <c r="S111" s="78"/>
      <c r="T111" s="78"/>
      <c r="U111" s="78"/>
      <c r="V111" s="78"/>
      <c r="W111" s="78"/>
      <c r="X111" s="78"/>
      <c r="Y111" s="78"/>
      <c r="Z111" s="78"/>
      <c r="AA111" s="104"/>
      <c r="AB111" s="78"/>
      <c r="AC111" s="78"/>
      <c r="AD111" s="78"/>
      <c r="AE111" s="78"/>
      <c r="AF111" s="78"/>
      <c r="AG111" s="78"/>
      <c r="AH111" s="78"/>
      <c r="AI111" s="99">
        <v>93050000</v>
      </c>
      <c r="AJ111" s="78"/>
      <c r="AK111" s="78">
        <v>89320000</v>
      </c>
      <c r="AL111" s="86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</row>
    <row r="112" spans="1:53 16333:16384" s="83" customFormat="1">
      <c r="A112" s="78">
        <v>110</v>
      </c>
      <c r="B112" s="78" t="s">
        <v>146</v>
      </c>
      <c r="C112" s="78">
        <v>1545422675</v>
      </c>
      <c r="D112" s="78">
        <v>2</v>
      </c>
      <c r="E112" s="78"/>
      <c r="F112" s="78"/>
      <c r="G112" s="78"/>
      <c r="H112" s="78"/>
      <c r="I112" s="78"/>
      <c r="J112" s="78"/>
      <c r="K112" s="104"/>
      <c r="L112" s="104"/>
      <c r="M112" s="104"/>
      <c r="N112" s="78"/>
      <c r="O112" s="78"/>
      <c r="P112" s="78"/>
      <c r="Q112" s="104"/>
      <c r="R112" s="78"/>
      <c r="S112" s="78"/>
      <c r="T112" s="78"/>
      <c r="U112" s="78"/>
      <c r="V112" s="78"/>
      <c r="W112" s="78"/>
      <c r="X112" s="78"/>
      <c r="Y112" s="78"/>
      <c r="Z112" s="78"/>
      <c r="AA112" s="104"/>
      <c r="AB112" s="78"/>
      <c r="AC112" s="78"/>
      <c r="AD112" s="78"/>
      <c r="AE112" s="78"/>
      <c r="AF112" s="78">
        <v>1545422675</v>
      </c>
      <c r="AG112" s="78"/>
      <c r="AH112" s="78"/>
      <c r="AI112" s="99"/>
      <c r="AJ112" s="78"/>
      <c r="AK112" s="78"/>
      <c r="AL112" s="86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</row>
    <row r="113" spans="1:53" s="83" customFormat="1">
      <c r="A113" s="78">
        <v>111</v>
      </c>
      <c r="B113" s="78" t="s">
        <v>98</v>
      </c>
      <c r="C113" s="78">
        <v>17305000</v>
      </c>
      <c r="D113" s="78">
        <v>2</v>
      </c>
      <c r="E113" s="78"/>
      <c r="F113" s="78"/>
      <c r="G113" s="78"/>
      <c r="H113" s="78"/>
      <c r="I113" s="78"/>
      <c r="J113" s="78"/>
      <c r="K113" s="104"/>
      <c r="L113" s="104"/>
      <c r="M113" s="104"/>
      <c r="N113" s="78"/>
      <c r="O113" s="78"/>
      <c r="P113" s="78"/>
      <c r="Q113" s="104"/>
      <c r="R113" s="78"/>
      <c r="S113" s="78"/>
      <c r="T113" s="78"/>
      <c r="U113" s="78"/>
      <c r="V113" s="78"/>
      <c r="W113" s="78"/>
      <c r="X113" s="78"/>
      <c r="Y113" s="78"/>
      <c r="Z113" s="78"/>
      <c r="AA113" s="104"/>
      <c r="AB113" s="78"/>
      <c r="AC113" s="78"/>
      <c r="AD113" s="78"/>
      <c r="AE113" s="78"/>
      <c r="AF113" s="78"/>
      <c r="AG113" s="78"/>
      <c r="AH113" s="78"/>
      <c r="AI113" s="99"/>
      <c r="AJ113" s="78"/>
      <c r="AK113" s="78"/>
      <c r="AL113" s="86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</row>
    <row r="114" spans="1:53" s="83" customFormat="1">
      <c r="A114" s="78">
        <v>112</v>
      </c>
      <c r="B114" s="78" t="s">
        <v>109</v>
      </c>
      <c r="C114" s="78">
        <v>127318600</v>
      </c>
      <c r="D114" s="78">
        <v>2</v>
      </c>
      <c r="E114" s="78"/>
      <c r="F114" s="78"/>
      <c r="G114" s="78"/>
      <c r="H114" s="78"/>
      <c r="I114" s="78"/>
      <c r="J114" s="78"/>
      <c r="K114" s="104"/>
      <c r="L114" s="104"/>
      <c r="M114" s="104"/>
      <c r="N114" s="78"/>
      <c r="O114" s="78"/>
      <c r="P114" s="78"/>
      <c r="Q114" s="104"/>
      <c r="R114" s="78"/>
      <c r="S114" s="78"/>
      <c r="T114" s="78"/>
      <c r="U114" s="78"/>
      <c r="V114" s="78"/>
      <c r="W114" s="78"/>
      <c r="X114" s="78"/>
      <c r="Y114" s="78"/>
      <c r="Z114" s="78"/>
      <c r="AA114" s="104"/>
      <c r="AB114" s="78"/>
      <c r="AC114" s="78"/>
      <c r="AD114" s="78"/>
      <c r="AE114" s="78"/>
      <c r="AF114" s="78"/>
      <c r="AG114" s="78">
        <v>6000000</v>
      </c>
      <c r="AH114" s="78">
        <v>3805000</v>
      </c>
      <c r="AI114" s="99"/>
      <c r="AJ114" s="78"/>
      <c r="AK114" s="78">
        <v>26406600</v>
      </c>
      <c r="AL114" s="86"/>
      <c r="AM114" s="78"/>
      <c r="AN114" s="78">
        <v>40117000</v>
      </c>
      <c r="AO114" s="78"/>
      <c r="AP114" s="78">
        <v>28162000</v>
      </c>
      <c r="AQ114" s="78"/>
      <c r="AR114" s="78"/>
      <c r="AS114" s="78">
        <v>22828000</v>
      </c>
      <c r="AT114" s="78"/>
      <c r="AU114" s="78"/>
      <c r="AV114" s="78"/>
      <c r="AW114" s="78"/>
      <c r="AX114" s="78"/>
    </row>
    <row r="115" spans="1:53" s="83" customFormat="1">
      <c r="A115" s="78">
        <v>113</v>
      </c>
      <c r="B115" s="78" t="s">
        <v>109</v>
      </c>
      <c r="C115" s="78">
        <v>124227500</v>
      </c>
      <c r="D115" s="78">
        <v>2</v>
      </c>
      <c r="E115" s="78"/>
      <c r="F115" s="78"/>
      <c r="G115" s="78"/>
      <c r="H115" s="78"/>
      <c r="I115" s="78"/>
      <c r="J115" s="78"/>
      <c r="K115" s="104"/>
      <c r="L115" s="104"/>
      <c r="M115" s="104"/>
      <c r="N115" s="78"/>
      <c r="O115" s="78"/>
      <c r="P115" s="78"/>
      <c r="Q115" s="104"/>
      <c r="R115" s="78"/>
      <c r="S115" s="78"/>
      <c r="T115" s="78"/>
      <c r="U115" s="78"/>
      <c r="V115" s="78"/>
      <c r="W115" s="78"/>
      <c r="X115" s="78"/>
      <c r="Y115" s="78"/>
      <c r="Z115" s="78"/>
      <c r="AA115" s="104"/>
      <c r="AB115" s="78"/>
      <c r="AC115" s="78"/>
      <c r="AD115" s="78"/>
      <c r="AE115" s="78"/>
      <c r="AF115" s="78"/>
      <c r="AG115" s="78"/>
      <c r="AH115" s="78"/>
      <c r="AI115" s="99"/>
      <c r="AJ115" s="78"/>
      <c r="AK115" s="78"/>
      <c r="AL115" s="86"/>
      <c r="AM115" s="78">
        <v>12000000</v>
      </c>
      <c r="AN115" s="78"/>
      <c r="AO115" s="78">
        <v>112227500</v>
      </c>
      <c r="AP115" s="78"/>
      <c r="AQ115" s="78"/>
      <c r="AR115" s="78"/>
      <c r="AS115" s="78"/>
      <c r="AT115" s="78"/>
      <c r="AU115" s="78"/>
      <c r="AV115" s="78"/>
      <c r="AW115" s="78"/>
      <c r="AX115" s="78"/>
    </row>
    <row r="116" spans="1:53" s="83" customFormat="1">
      <c r="A116" s="78">
        <v>114</v>
      </c>
      <c r="B116" s="78" t="s">
        <v>147</v>
      </c>
      <c r="C116" s="78">
        <v>410224480</v>
      </c>
      <c r="D116" s="78"/>
      <c r="E116" s="78"/>
      <c r="F116" s="78"/>
      <c r="G116" s="78"/>
      <c r="H116" s="78"/>
      <c r="I116" s="78"/>
      <c r="J116" s="78"/>
      <c r="K116" s="104"/>
      <c r="L116" s="104"/>
      <c r="M116" s="104"/>
      <c r="N116" s="78"/>
      <c r="O116" s="78"/>
      <c r="P116" s="78"/>
      <c r="Q116" s="104"/>
      <c r="R116" s="78"/>
      <c r="S116" s="78"/>
      <c r="T116" s="78"/>
      <c r="U116" s="78"/>
      <c r="V116" s="78"/>
      <c r="W116" s="78"/>
      <c r="X116" s="78"/>
      <c r="Y116" s="78"/>
      <c r="Z116" s="78"/>
      <c r="AA116" s="79">
        <v>227370375</v>
      </c>
      <c r="AB116" s="78"/>
      <c r="AC116" s="78"/>
      <c r="AD116" s="78"/>
      <c r="AE116" s="78"/>
      <c r="AF116" s="78"/>
      <c r="AG116" s="78"/>
      <c r="AH116" s="78"/>
      <c r="AI116" s="99"/>
      <c r="AJ116" s="78"/>
      <c r="AK116" s="78"/>
      <c r="AL116" s="86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</row>
    <row r="117" spans="1:53" s="83" customFormat="1">
      <c r="A117" s="78">
        <v>115</v>
      </c>
      <c r="B117" s="78" t="s">
        <v>148</v>
      </c>
      <c r="C117" s="78">
        <v>1007231764</v>
      </c>
      <c r="D117" s="78">
        <v>1</v>
      </c>
      <c r="E117" s="78">
        <v>3873651429</v>
      </c>
      <c r="F117" s="78"/>
      <c r="G117" s="78"/>
      <c r="H117" s="78"/>
      <c r="I117" s="78"/>
      <c r="J117" s="78"/>
      <c r="K117" s="104">
        <v>14728450</v>
      </c>
      <c r="L117" s="104">
        <v>566441700</v>
      </c>
      <c r="M117" s="104">
        <v>1959763478</v>
      </c>
      <c r="N117" s="78"/>
      <c r="O117" s="78"/>
      <c r="P117" s="78"/>
      <c r="Q117" s="104">
        <v>3880078</v>
      </c>
      <c r="R117" s="78"/>
      <c r="S117" s="78">
        <v>49446051</v>
      </c>
      <c r="T117" s="78"/>
      <c r="U117" s="78">
        <v>202033680</v>
      </c>
      <c r="V117" s="78">
        <v>204484005</v>
      </c>
      <c r="W117" s="78"/>
      <c r="X117" s="78"/>
      <c r="Y117" s="79">
        <v>74373054</v>
      </c>
      <c r="Z117" s="78"/>
      <c r="AA117" s="79">
        <v>1251682089</v>
      </c>
      <c r="AB117" s="79">
        <v>15215833</v>
      </c>
      <c r="AC117" s="78"/>
      <c r="AD117" s="78"/>
      <c r="AE117" s="78"/>
      <c r="AF117" s="78"/>
      <c r="AG117" s="78"/>
      <c r="AH117" s="78"/>
      <c r="AI117" s="99"/>
      <c r="AJ117" s="78"/>
      <c r="AK117" s="78"/>
      <c r="AL117" s="86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>
        <v>922223104</v>
      </c>
      <c r="AX117" s="78"/>
      <c r="BA117" s="84">
        <f>AW117+AB117+AA117+Y117+V117+U117+S117+Q117+M117+L117+K117+E117</f>
        <v>9137922951</v>
      </c>
    </row>
    <row r="118" spans="1:53" s="83" customFormat="1">
      <c r="A118" s="78">
        <v>116</v>
      </c>
      <c r="B118" s="78" t="s">
        <v>149</v>
      </c>
      <c r="C118" s="78">
        <v>236300167</v>
      </c>
      <c r="D118" s="78">
        <v>1</v>
      </c>
      <c r="E118" s="78"/>
      <c r="F118" s="78">
        <v>1280601547</v>
      </c>
      <c r="G118" s="78"/>
      <c r="H118" s="78"/>
      <c r="I118" s="78"/>
      <c r="J118" s="78"/>
      <c r="K118" s="104"/>
      <c r="L118" s="104"/>
      <c r="M118" s="104"/>
      <c r="N118" s="78"/>
      <c r="O118" s="78"/>
      <c r="P118" s="78"/>
      <c r="Q118" s="104"/>
      <c r="R118" s="78"/>
      <c r="S118" s="78"/>
      <c r="T118" s="78"/>
      <c r="U118" s="78"/>
      <c r="V118" s="78"/>
      <c r="W118" s="78"/>
      <c r="X118" s="78"/>
      <c r="Y118" s="78"/>
      <c r="Z118" s="78"/>
      <c r="AA118" s="104"/>
      <c r="AB118" s="78"/>
      <c r="AC118" s="78"/>
      <c r="AD118" s="78"/>
      <c r="AE118" s="78"/>
      <c r="AF118" s="78"/>
      <c r="AG118" s="78"/>
      <c r="AH118" s="78"/>
      <c r="AI118" s="99"/>
      <c r="AJ118" s="78"/>
      <c r="AK118" s="78"/>
      <c r="AL118" s="86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</row>
    <row r="119" spans="1:53" s="83" customFormat="1">
      <c r="A119" s="78">
        <v>117</v>
      </c>
      <c r="B119" s="78" t="s">
        <v>233</v>
      </c>
      <c r="C119" s="78">
        <v>1545422675</v>
      </c>
      <c r="D119" s="78">
        <v>2</v>
      </c>
      <c r="E119" s="78"/>
      <c r="F119" s="78"/>
      <c r="G119" s="78"/>
      <c r="H119" s="78"/>
      <c r="I119" s="78"/>
      <c r="J119" s="78"/>
      <c r="K119" s="104"/>
      <c r="L119" s="104"/>
      <c r="M119" s="104"/>
      <c r="N119" s="78"/>
      <c r="O119" s="78"/>
      <c r="P119" s="78"/>
      <c r="Q119" s="104"/>
      <c r="R119" s="78"/>
      <c r="S119" s="78"/>
      <c r="T119" s="78"/>
      <c r="U119" s="78"/>
      <c r="V119" s="78"/>
      <c r="W119" s="78"/>
      <c r="X119" s="78"/>
      <c r="Y119" s="78"/>
      <c r="Z119" s="78"/>
      <c r="AA119" s="104"/>
      <c r="AB119" s="78"/>
      <c r="AC119" s="78"/>
      <c r="AD119" s="78"/>
      <c r="AE119" s="78"/>
      <c r="AF119" s="78">
        <v>1545422675</v>
      </c>
      <c r="AG119" s="78"/>
      <c r="AH119" s="78"/>
      <c r="AI119" s="99"/>
      <c r="AJ119" s="78"/>
      <c r="AK119" s="78"/>
      <c r="AL119" s="86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</row>
    <row r="120" spans="1:53" s="83" customFormat="1">
      <c r="A120" s="78">
        <v>118</v>
      </c>
      <c r="B120" s="78" t="s">
        <v>109</v>
      </c>
      <c r="C120" s="78">
        <v>107396500</v>
      </c>
      <c r="D120" s="78">
        <v>2</v>
      </c>
      <c r="E120" s="78"/>
      <c r="F120" s="78"/>
      <c r="G120" s="78"/>
      <c r="H120" s="78"/>
      <c r="I120" s="78"/>
      <c r="J120" s="78"/>
      <c r="K120" s="104"/>
      <c r="L120" s="104"/>
      <c r="M120" s="104"/>
      <c r="N120" s="78"/>
      <c r="O120" s="78"/>
      <c r="P120" s="78"/>
      <c r="Q120" s="104"/>
      <c r="R120" s="78"/>
      <c r="S120" s="78"/>
      <c r="T120" s="78"/>
      <c r="U120" s="78"/>
      <c r="V120" s="78"/>
      <c r="W120" s="78"/>
      <c r="X120" s="78"/>
      <c r="Y120" s="78"/>
      <c r="Z120" s="78"/>
      <c r="AA120" s="104"/>
      <c r="AB120" s="78"/>
      <c r="AC120" s="78">
        <v>3700000</v>
      </c>
      <c r="AD120" s="78"/>
      <c r="AE120" s="78"/>
      <c r="AF120" s="78"/>
      <c r="AG120" s="78">
        <v>1755000</v>
      </c>
      <c r="AH120" s="78"/>
      <c r="AI120" s="99">
        <v>6000000</v>
      </c>
      <c r="AJ120" s="78"/>
      <c r="AK120" s="78">
        <v>39026500</v>
      </c>
      <c r="AL120" s="86">
        <v>7770000</v>
      </c>
      <c r="AM120" s="78"/>
      <c r="AN120" s="78"/>
      <c r="AO120" s="78">
        <v>18250000</v>
      </c>
      <c r="AP120" s="78"/>
      <c r="AQ120" s="78">
        <v>14515000</v>
      </c>
      <c r="AR120" s="78">
        <v>1730000</v>
      </c>
      <c r="AS120" s="78"/>
      <c r="AT120" s="78">
        <v>14650000</v>
      </c>
      <c r="AU120" s="78"/>
      <c r="AV120" s="78"/>
      <c r="AW120" s="78"/>
      <c r="AX120" s="78"/>
    </row>
    <row r="121" spans="1:53" s="83" customFormat="1">
      <c r="A121" s="78">
        <v>119</v>
      </c>
      <c r="B121" s="78" t="s">
        <v>145</v>
      </c>
      <c r="C121" s="78">
        <v>66300000</v>
      </c>
      <c r="D121" s="78">
        <v>2</v>
      </c>
      <c r="E121" s="78"/>
      <c r="F121" s="78"/>
      <c r="G121" s="78"/>
      <c r="H121" s="78"/>
      <c r="I121" s="78"/>
      <c r="J121" s="78"/>
      <c r="K121" s="104"/>
      <c r="L121" s="104"/>
      <c r="M121" s="104"/>
      <c r="N121" s="78"/>
      <c r="O121" s="78"/>
      <c r="P121" s="78"/>
      <c r="Q121" s="104"/>
      <c r="R121" s="78"/>
      <c r="S121" s="78"/>
      <c r="T121" s="78"/>
      <c r="U121" s="78"/>
      <c r="V121" s="78"/>
      <c r="W121" s="78"/>
      <c r="X121" s="78"/>
      <c r="Y121" s="78"/>
      <c r="Z121" s="78"/>
      <c r="AA121" s="104"/>
      <c r="AB121" s="78"/>
      <c r="AC121" s="78"/>
      <c r="AD121" s="78"/>
      <c r="AE121" s="78"/>
      <c r="AF121" s="78"/>
      <c r="AG121" s="78"/>
      <c r="AH121" s="78"/>
      <c r="AI121" s="99"/>
      <c r="AJ121" s="78"/>
      <c r="AK121" s="78"/>
      <c r="AL121" s="86">
        <v>66300000</v>
      </c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</row>
    <row r="122" spans="1:53" s="83" customFormat="1">
      <c r="A122" s="78">
        <v>120</v>
      </c>
      <c r="B122" s="78" t="s">
        <v>151</v>
      </c>
      <c r="C122" s="78">
        <v>217339567</v>
      </c>
      <c r="D122" s="78">
        <v>1</v>
      </c>
      <c r="E122" s="78"/>
      <c r="F122" s="78"/>
      <c r="G122" s="78"/>
      <c r="H122" s="78"/>
      <c r="I122" s="78"/>
      <c r="J122" s="78">
        <v>217339567</v>
      </c>
      <c r="K122" s="104"/>
      <c r="L122" s="104"/>
      <c r="M122" s="104"/>
      <c r="N122" s="78"/>
      <c r="O122" s="78"/>
      <c r="P122" s="78"/>
      <c r="Q122" s="104"/>
      <c r="R122" s="78"/>
      <c r="S122" s="78"/>
      <c r="T122" s="78"/>
      <c r="U122" s="78"/>
      <c r="V122" s="78"/>
      <c r="W122" s="78"/>
      <c r="X122" s="78"/>
      <c r="Y122" s="78"/>
      <c r="Z122" s="78"/>
      <c r="AA122" s="104"/>
      <c r="AB122" s="78"/>
      <c r="AC122" s="78"/>
      <c r="AD122" s="78"/>
      <c r="AE122" s="78"/>
      <c r="AF122" s="78"/>
      <c r="AG122" s="78"/>
      <c r="AH122" s="78"/>
      <c r="AI122" s="99"/>
      <c r="AJ122" s="78"/>
      <c r="AK122" s="78"/>
      <c r="AL122" s="86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</row>
    <row r="123" spans="1:53" s="83" customFormat="1">
      <c r="A123" s="78">
        <v>121</v>
      </c>
      <c r="B123" s="78" t="s">
        <v>150</v>
      </c>
      <c r="C123" s="78">
        <v>215121245</v>
      </c>
      <c r="D123" s="78">
        <v>1</v>
      </c>
      <c r="E123" s="78"/>
      <c r="F123" s="78"/>
      <c r="G123" s="78"/>
      <c r="H123" s="78"/>
      <c r="I123" s="78"/>
      <c r="J123" s="78">
        <v>215121245</v>
      </c>
      <c r="K123" s="104"/>
      <c r="L123" s="104"/>
      <c r="M123" s="104"/>
      <c r="N123" s="78"/>
      <c r="O123" s="78"/>
      <c r="P123" s="78"/>
      <c r="Q123" s="104"/>
      <c r="R123" s="78"/>
      <c r="S123" s="78"/>
      <c r="T123" s="78"/>
      <c r="U123" s="78"/>
      <c r="V123" s="78"/>
      <c r="W123" s="78"/>
      <c r="X123" s="78"/>
      <c r="Y123" s="78"/>
      <c r="Z123" s="78"/>
      <c r="AA123" s="104"/>
      <c r="AB123" s="78"/>
      <c r="AC123" s="78"/>
      <c r="AD123" s="78"/>
      <c r="AE123" s="78"/>
      <c r="AF123" s="78"/>
      <c r="AG123" s="78"/>
      <c r="AH123" s="78"/>
      <c r="AI123" s="99"/>
      <c r="AJ123" s="78"/>
      <c r="AK123" s="78"/>
      <c r="AL123" s="86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</row>
    <row r="124" spans="1:53" s="83" customFormat="1">
      <c r="A124" s="78">
        <v>122</v>
      </c>
      <c r="B124" s="78" t="s">
        <v>152</v>
      </c>
      <c r="C124" s="78">
        <v>1411011316</v>
      </c>
      <c r="D124" s="78">
        <v>1</v>
      </c>
      <c r="E124" s="78"/>
      <c r="F124" s="78"/>
      <c r="G124" s="78"/>
      <c r="H124" s="78"/>
      <c r="I124" s="78"/>
      <c r="J124" s="78"/>
      <c r="K124" s="104"/>
      <c r="L124" s="104"/>
      <c r="M124" s="104"/>
      <c r="N124" s="78">
        <v>1411011316</v>
      </c>
      <c r="O124" s="78"/>
      <c r="P124" s="78"/>
      <c r="Q124" s="104"/>
      <c r="R124" s="78"/>
      <c r="S124" s="78"/>
      <c r="T124" s="78"/>
      <c r="U124" s="78"/>
      <c r="V124" s="78"/>
      <c r="W124" s="78"/>
      <c r="X124" s="78"/>
      <c r="Y124" s="78"/>
      <c r="Z124" s="78"/>
      <c r="AA124" s="104"/>
      <c r="AB124" s="78"/>
      <c r="AC124" s="78"/>
      <c r="AD124" s="78"/>
      <c r="AE124" s="78"/>
      <c r="AF124" s="78"/>
      <c r="AG124" s="78"/>
      <c r="AH124" s="78"/>
      <c r="AI124" s="99"/>
      <c r="AJ124" s="78"/>
      <c r="AK124" s="78"/>
      <c r="AL124" s="86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</row>
    <row r="125" spans="1:53" s="83" customFormat="1">
      <c r="A125" s="78">
        <v>123</v>
      </c>
      <c r="B125" s="78" t="s">
        <v>153</v>
      </c>
      <c r="C125" s="78">
        <v>1427579361</v>
      </c>
      <c r="D125" s="78">
        <v>1</v>
      </c>
      <c r="E125" s="78"/>
      <c r="F125" s="78"/>
      <c r="G125" s="78"/>
      <c r="H125" s="78"/>
      <c r="I125" s="78"/>
      <c r="J125" s="78"/>
      <c r="K125" s="104"/>
      <c r="L125" s="104"/>
      <c r="M125" s="104"/>
      <c r="N125" s="78">
        <v>1427579361</v>
      </c>
      <c r="O125" s="78"/>
      <c r="P125" s="78"/>
      <c r="Q125" s="104"/>
      <c r="R125" s="78"/>
      <c r="S125" s="78"/>
      <c r="T125" s="78"/>
      <c r="U125" s="78"/>
      <c r="V125" s="78"/>
      <c r="W125" s="78"/>
      <c r="X125" s="78"/>
      <c r="Y125" s="78"/>
      <c r="Z125" s="78"/>
      <c r="AA125" s="104"/>
      <c r="AB125" s="78"/>
      <c r="AC125" s="78"/>
      <c r="AD125" s="78"/>
      <c r="AE125" s="78"/>
      <c r="AF125" s="78"/>
      <c r="AG125" s="78"/>
      <c r="AH125" s="78"/>
      <c r="AI125" s="99"/>
      <c r="AJ125" s="78"/>
      <c r="AK125" s="78"/>
      <c r="AL125" s="86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</row>
    <row r="126" spans="1:53" s="83" customFormat="1">
      <c r="A126" s="78">
        <v>124</v>
      </c>
      <c r="B126" s="78" t="s">
        <v>142</v>
      </c>
      <c r="C126" s="78">
        <v>10398000</v>
      </c>
      <c r="D126" s="78">
        <v>2</v>
      </c>
      <c r="E126" s="78"/>
      <c r="F126" s="78"/>
      <c r="G126" s="78"/>
      <c r="H126" s="78"/>
      <c r="I126" s="78"/>
      <c r="J126" s="78"/>
      <c r="K126" s="104"/>
      <c r="L126" s="104"/>
      <c r="M126" s="104"/>
      <c r="N126" s="78"/>
      <c r="O126" s="78"/>
      <c r="P126" s="78"/>
      <c r="Q126" s="104"/>
      <c r="R126" s="78"/>
      <c r="S126" s="78"/>
      <c r="T126" s="78"/>
      <c r="U126" s="78"/>
      <c r="V126" s="78"/>
      <c r="W126" s="78"/>
      <c r="X126" s="78"/>
      <c r="Y126" s="78"/>
      <c r="Z126" s="78"/>
      <c r="AA126" s="104"/>
      <c r="AB126" s="78"/>
      <c r="AC126" s="78"/>
      <c r="AD126" s="78"/>
      <c r="AE126" s="78"/>
      <c r="AF126" s="78"/>
      <c r="AG126" s="78">
        <v>1873000</v>
      </c>
      <c r="AH126" s="78"/>
      <c r="AI126" s="99"/>
      <c r="AJ126" s="78"/>
      <c r="AK126" s="78"/>
      <c r="AL126" s="86"/>
      <c r="AM126" s="78"/>
      <c r="AN126" s="78">
        <v>6177000</v>
      </c>
      <c r="AO126" s="78">
        <v>911000</v>
      </c>
      <c r="AP126" s="78">
        <v>297000</v>
      </c>
      <c r="AQ126" s="78"/>
      <c r="AR126" s="78"/>
      <c r="AS126" s="78"/>
      <c r="AT126" s="78">
        <v>1140000</v>
      </c>
      <c r="AU126" s="78"/>
      <c r="AV126" s="78"/>
      <c r="AW126" s="78"/>
      <c r="AX126" s="78"/>
    </row>
    <row r="127" spans="1:53" s="83" customFormat="1">
      <c r="A127" s="78">
        <v>125</v>
      </c>
      <c r="B127" s="78" t="s">
        <v>109</v>
      </c>
      <c r="C127" s="78">
        <v>124552000</v>
      </c>
      <c r="D127" s="78">
        <v>2</v>
      </c>
      <c r="E127" s="78"/>
      <c r="F127" s="78"/>
      <c r="G127" s="78"/>
      <c r="H127" s="78"/>
      <c r="I127" s="78"/>
      <c r="J127" s="78"/>
      <c r="K127" s="104"/>
      <c r="L127" s="104"/>
      <c r="M127" s="104"/>
      <c r="N127" s="78"/>
      <c r="O127" s="78"/>
      <c r="P127" s="78"/>
      <c r="Q127" s="104"/>
      <c r="R127" s="78"/>
      <c r="S127" s="78"/>
      <c r="T127" s="78"/>
      <c r="U127" s="78"/>
      <c r="V127" s="78"/>
      <c r="W127" s="78"/>
      <c r="X127" s="78"/>
      <c r="Y127" s="78"/>
      <c r="Z127" s="78"/>
      <c r="AA127" s="104"/>
      <c r="AB127" s="78"/>
      <c r="AC127" s="78"/>
      <c r="AD127" s="78">
        <v>50500000</v>
      </c>
      <c r="AE127" s="78"/>
      <c r="AF127" s="78"/>
      <c r="AG127" s="78"/>
      <c r="AH127" s="78"/>
      <c r="AI127" s="99"/>
      <c r="AJ127" s="78">
        <v>19500000</v>
      </c>
      <c r="AK127" s="78">
        <v>5582000</v>
      </c>
      <c r="AL127" s="86"/>
      <c r="AM127" s="78"/>
      <c r="AN127" s="78"/>
      <c r="AO127" s="78">
        <v>12870000</v>
      </c>
      <c r="AP127" s="78"/>
      <c r="AQ127" s="78">
        <v>4450000</v>
      </c>
      <c r="AR127" s="78">
        <v>13000000</v>
      </c>
      <c r="AS127" s="78"/>
      <c r="AT127" s="78">
        <v>18650000</v>
      </c>
      <c r="AU127" s="78"/>
      <c r="AV127" s="78"/>
      <c r="AW127" s="78"/>
      <c r="AX127" s="78"/>
    </row>
    <row r="128" spans="1:53" s="83" customFormat="1">
      <c r="A128" s="78">
        <v>126</v>
      </c>
      <c r="B128" s="78" t="s">
        <v>154</v>
      </c>
      <c r="C128" s="78">
        <v>497904000</v>
      </c>
      <c r="D128" s="78">
        <v>2</v>
      </c>
      <c r="E128" s="78"/>
      <c r="F128" s="78"/>
      <c r="G128" s="78"/>
      <c r="H128" s="78"/>
      <c r="I128" s="78"/>
      <c r="J128" s="78"/>
      <c r="K128" s="104"/>
      <c r="L128" s="104"/>
      <c r="M128" s="104"/>
      <c r="N128" s="78"/>
      <c r="O128" s="78"/>
      <c r="P128" s="78"/>
      <c r="Q128" s="104"/>
      <c r="R128" s="78"/>
      <c r="S128" s="78"/>
      <c r="T128" s="78"/>
      <c r="U128" s="78"/>
      <c r="V128" s="78"/>
      <c r="W128" s="78"/>
      <c r="X128" s="78"/>
      <c r="Y128" s="78"/>
      <c r="Z128" s="78"/>
      <c r="AA128" s="104"/>
      <c r="AB128" s="78"/>
      <c r="AC128" s="78"/>
      <c r="AD128" s="78"/>
      <c r="AE128" s="78">
        <v>497904000</v>
      </c>
      <c r="AF128" s="78"/>
      <c r="AG128" s="78"/>
      <c r="AH128" s="78"/>
      <c r="AI128" s="99"/>
      <c r="AJ128" s="78"/>
      <c r="AK128" s="78"/>
      <c r="AL128" s="86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</row>
    <row r="129" spans="1:53" s="83" customFormat="1">
      <c r="A129" s="78">
        <v>127</v>
      </c>
      <c r="B129" s="78" t="s">
        <v>155</v>
      </c>
      <c r="C129" s="78">
        <v>346500000</v>
      </c>
      <c r="D129" s="78">
        <v>2</v>
      </c>
      <c r="E129" s="78"/>
      <c r="F129" s="78"/>
      <c r="G129" s="78"/>
      <c r="H129" s="78"/>
      <c r="I129" s="78"/>
      <c r="J129" s="78"/>
      <c r="K129" s="104"/>
      <c r="L129" s="104"/>
      <c r="M129" s="104"/>
      <c r="N129" s="78"/>
      <c r="O129" s="78"/>
      <c r="P129" s="78"/>
      <c r="Q129" s="104"/>
      <c r="R129" s="78"/>
      <c r="S129" s="78"/>
      <c r="T129" s="78"/>
      <c r="U129" s="78"/>
      <c r="V129" s="78"/>
      <c r="W129" s="78"/>
      <c r="X129" s="78"/>
      <c r="Y129" s="78"/>
      <c r="Z129" s="78"/>
      <c r="AA129" s="104"/>
      <c r="AB129" s="78"/>
      <c r="AC129" s="78"/>
      <c r="AD129" s="78"/>
      <c r="AE129" s="78">
        <v>346500000</v>
      </c>
      <c r="AF129" s="78"/>
      <c r="AG129" s="78"/>
      <c r="AH129" s="78"/>
      <c r="AI129" s="99"/>
      <c r="AJ129" s="78"/>
      <c r="AK129" s="78"/>
      <c r="AL129" s="86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</row>
    <row r="130" spans="1:53" s="83" customFormat="1">
      <c r="A130" s="78">
        <v>128</v>
      </c>
      <c r="B130" s="78" t="s">
        <v>157</v>
      </c>
      <c r="C130" s="78">
        <v>294800000</v>
      </c>
      <c r="D130" s="78">
        <v>2</v>
      </c>
      <c r="E130" s="78"/>
      <c r="F130" s="78"/>
      <c r="G130" s="78"/>
      <c r="H130" s="78"/>
      <c r="I130" s="78"/>
      <c r="J130" s="78"/>
      <c r="K130" s="104"/>
      <c r="L130" s="104"/>
      <c r="M130" s="104"/>
      <c r="N130" s="78"/>
      <c r="O130" s="78"/>
      <c r="P130" s="78"/>
      <c r="Q130" s="104"/>
      <c r="R130" s="78"/>
      <c r="S130" s="78"/>
      <c r="T130" s="78"/>
      <c r="U130" s="78"/>
      <c r="V130" s="78"/>
      <c r="W130" s="78"/>
      <c r="X130" s="78"/>
      <c r="Y130" s="78"/>
      <c r="Z130" s="78"/>
      <c r="AA130" s="104"/>
      <c r="AB130" s="78"/>
      <c r="AC130" s="78"/>
      <c r="AD130" s="78"/>
      <c r="AE130" s="78">
        <v>294800000</v>
      </c>
      <c r="AF130" s="78"/>
      <c r="AG130" s="78"/>
      <c r="AH130" s="78"/>
      <c r="AI130" s="99"/>
      <c r="AJ130" s="78"/>
      <c r="AK130" s="78"/>
      <c r="AL130" s="86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</row>
    <row r="131" spans="1:53" s="83" customFormat="1">
      <c r="A131" s="78">
        <v>129</v>
      </c>
      <c r="B131" s="78" t="s">
        <v>232</v>
      </c>
      <c r="C131" s="78">
        <v>32220000</v>
      </c>
      <c r="D131" s="78"/>
      <c r="E131" s="78"/>
      <c r="F131" s="78"/>
      <c r="G131" s="78"/>
      <c r="H131" s="78"/>
      <c r="I131" s="78"/>
      <c r="J131" s="78"/>
      <c r="K131" s="104"/>
      <c r="L131" s="104"/>
      <c r="M131" s="104"/>
      <c r="N131" s="78"/>
      <c r="O131" s="78"/>
      <c r="P131" s="78"/>
      <c r="Q131" s="104"/>
      <c r="R131" s="78"/>
      <c r="S131" s="78"/>
      <c r="T131" s="78"/>
      <c r="U131" s="78"/>
      <c r="V131" s="78"/>
      <c r="W131" s="78"/>
      <c r="X131" s="78"/>
      <c r="Y131" s="78"/>
      <c r="Z131" s="78"/>
      <c r="AA131" s="104"/>
      <c r="AB131" s="78"/>
      <c r="AC131" s="78"/>
      <c r="AD131" s="78"/>
      <c r="AE131" s="78"/>
      <c r="AF131" s="78"/>
      <c r="AG131" s="78"/>
      <c r="AH131" s="78"/>
      <c r="AI131" s="99">
        <v>32220000</v>
      </c>
      <c r="AJ131" s="78"/>
      <c r="AK131" s="78"/>
      <c r="AL131" s="86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</row>
    <row r="132" spans="1:53" s="83" customFormat="1">
      <c r="A132" s="78">
        <v>130</v>
      </c>
      <c r="B132" s="78" t="s">
        <v>161</v>
      </c>
      <c r="C132" s="78"/>
      <c r="D132" s="78"/>
      <c r="E132" s="78"/>
      <c r="F132" s="78"/>
      <c r="G132" s="78"/>
      <c r="H132" s="78"/>
      <c r="I132" s="78"/>
      <c r="J132" s="78"/>
      <c r="K132" s="104"/>
      <c r="L132" s="104"/>
      <c r="M132" s="104"/>
      <c r="N132" s="78"/>
      <c r="O132" s="78"/>
      <c r="P132" s="78"/>
      <c r="Q132" s="104"/>
      <c r="R132" s="78"/>
      <c r="S132" s="78"/>
      <c r="T132" s="78"/>
      <c r="U132" s="78"/>
      <c r="V132" s="78"/>
      <c r="W132" s="78"/>
      <c r="X132" s="78"/>
      <c r="Y132" s="78"/>
      <c r="Z132" s="78"/>
      <c r="AA132" s="104"/>
      <c r="AB132" s="78"/>
      <c r="AC132" s="78"/>
      <c r="AD132" s="78"/>
      <c r="AE132" s="78"/>
      <c r="AF132" s="78"/>
      <c r="AG132" s="78"/>
      <c r="AH132" s="78"/>
      <c r="AI132" s="99"/>
      <c r="AJ132" s="78"/>
      <c r="AK132" s="78"/>
      <c r="AL132" s="86">
        <v>66300000</v>
      </c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</row>
    <row r="133" spans="1:53" s="83" customFormat="1">
      <c r="A133" s="78">
        <v>131</v>
      </c>
      <c r="B133" s="78" t="s">
        <v>160</v>
      </c>
      <c r="C133" s="78"/>
      <c r="D133" s="78"/>
      <c r="E133" s="78"/>
      <c r="F133" s="78">
        <v>1280601547</v>
      </c>
      <c r="G133" s="78"/>
      <c r="H133" s="78"/>
      <c r="I133" s="78"/>
      <c r="J133" s="78"/>
      <c r="K133" s="104"/>
      <c r="L133" s="104"/>
      <c r="M133" s="104"/>
      <c r="N133" s="78"/>
      <c r="O133" s="78"/>
      <c r="P133" s="78"/>
      <c r="Q133" s="104"/>
      <c r="R133" s="78"/>
      <c r="S133" s="78"/>
      <c r="T133" s="78"/>
      <c r="U133" s="78"/>
      <c r="V133" s="78"/>
      <c r="W133" s="78"/>
      <c r="X133" s="78"/>
      <c r="Y133" s="78"/>
      <c r="Z133" s="78"/>
      <c r="AA133" s="79">
        <v>227370375</v>
      </c>
      <c r="AB133" s="78"/>
      <c r="AC133" s="78"/>
      <c r="AD133" s="78"/>
      <c r="AE133" s="78"/>
      <c r="AF133" s="78"/>
      <c r="AG133" s="78"/>
      <c r="AH133" s="78"/>
      <c r="AI133" s="99"/>
      <c r="AJ133" s="78"/>
      <c r="AK133" s="78"/>
      <c r="AL133" s="86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</row>
    <row r="134" spans="1:53" s="83" customFormat="1">
      <c r="A134" s="78">
        <v>132</v>
      </c>
      <c r="B134" s="78" t="s">
        <v>159</v>
      </c>
      <c r="C134" s="78">
        <v>1050631763</v>
      </c>
      <c r="D134" s="78"/>
      <c r="E134" s="78">
        <v>3878403919</v>
      </c>
      <c r="F134" s="78"/>
      <c r="G134" s="78"/>
      <c r="H134" s="78"/>
      <c r="I134" s="78"/>
      <c r="J134" s="78"/>
      <c r="K134" s="104">
        <v>14728450</v>
      </c>
      <c r="L134" s="104">
        <v>566079525</v>
      </c>
      <c r="M134" s="104">
        <v>1962127652</v>
      </c>
      <c r="N134" s="78"/>
      <c r="O134" s="78"/>
      <c r="P134" s="78"/>
      <c r="Q134" s="104">
        <v>3880078</v>
      </c>
      <c r="R134" s="78"/>
      <c r="S134" s="78">
        <v>33320100</v>
      </c>
      <c r="T134" s="78"/>
      <c r="U134" s="78">
        <v>202347802</v>
      </c>
      <c r="V134" s="78">
        <v>204339135</v>
      </c>
      <c r="W134" s="78"/>
      <c r="X134" s="78"/>
      <c r="Y134" s="79">
        <v>74373054</v>
      </c>
      <c r="Z134" s="78"/>
      <c r="AA134" s="79">
        <v>1253066837</v>
      </c>
      <c r="AB134" s="79">
        <v>15215833</v>
      </c>
      <c r="AC134" s="78"/>
      <c r="AD134" s="78"/>
      <c r="AE134" s="78"/>
      <c r="AF134" s="78"/>
      <c r="AG134" s="78"/>
      <c r="AH134" s="78"/>
      <c r="AI134" s="99"/>
      <c r="AJ134" s="78"/>
      <c r="AK134" s="78"/>
      <c r="AL134" s="86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>
        <v>922223104</v>
      </c>
      <c r="AX134" s="78"/>
      <c r="BA134" s="84">
        <f>AW134+AB134+AA134+Y134+V134+U134+S134+Q134+M134+L134+K134+E134</f>
        <v>9130105489</v>
      </c>
    </row>
    <row r="135" spans="1:53" s="83" customFormat="1">
      <c r="A135" s="78">
        <v>133</v>
      </c>
      <c r="B135" s="78" t="s">
        <v>109</v>
      </c>
      <c r="C135" s="78">
        <v>270529500</v>
      </c>
      <c r="D135" s="78"/>
      <c r="E135" s="78"/>
      <c r="F135" s="78"/>
      <c r="G135" s="78"/>
      <c r="H135" s="78"/>
      <c r="I135" s="78"/>
      <c r="J135" s="78"/>
      <c r="K135" s="104"/>
      <c r="L135" s="104"/>
      <c r="M135" s="104"/>
      <c r="N135" s="78"/>
      <c r="O135" s="78"/>
      <c r="P135" s="78"/>
      <c r="Q135" s="104"/>
      <c r="R135" s="78"/>
      <c r="S135" s="78"/>
      <c r="T135" s="78"/>
      <c r="U135" s="78"/>
      <c r="V135" s="78"/>
      <c r="W135" s="78"/>
      <c r="X135" s="78"/>
      <c r="Y135" s="78"/>
      <c r="Z135" s="78"/>
      <c r="AA135" s="104"/>
      <c r="AB135" s="78"/>
      <c r="AC135" s="78"/>
      <c r="AD135" s="78"/>
      <c r="AE135" s="78"/>
      <c r="AF135" s="78"/>
      <c r="AG135" s="78">
        <v>1915000</v>
      </c>
      <c r="AH135" s="78">
        <v>6800000</v>
      </c>
      <c r="AI135" s="99">
        <v>2500000</v>
      </c>
      <c r="AJ135" s="78">
        <v>820000</v>
      </c>
      <c r="AK135" s="78">
        <v>47365000</v>
      </c>
      <c r="AL135" s="86"/>
      <c r="AM135" s="78"/>
      <c r="AN135" s="78"/>
      <c r="AO135" s="78">
        <v>144669500</v>
      </c>
      <c r="AP135" s="78">
        <v>61960000</v>
      </c>
      <c r="AQ135" s="78">
        <v>4500000</v>
      </c>
      <c r="AR135" s="78"/>
      <c r="AS135" s="78"/>
      <c r="AT135" s="78"/>
      <c r="AU135" s="78"/>
      <c r="AV135" s="78"/>
      <c r="AW135" s="78"/>
      <c r="AX135" s="78"/>
      <c r="BA135" s="84"/>
    </row>
    <row r="136" spans="1:53" s="83" customFormat="1">
      <c r="A136" s="78">
        <v>134</v>
      </c>
      <c r="B136" s="78" t="s">
        <v>270</v>
      </c>
      <c r="C136" s="78" t="s">
        <v>68</v>
      </c>
      <c r="D136" s="78"/>
      <c r="E136" s="78"/>
      <c r="F136" s="78"/>
      <c r="G136" s="78"/>
      <c r="H136" s="78"/>
      <c r="I136" s="78"/>
      <c r="J136" s="78"/>
      <c r="K136" s="104"/>
      <c r="L136" s="104"/>
      <c r="M136" s="104"/>
      <c r="N136" s="78"/>
      <c r="O136" s="78"/>
      <c r="P136" s="78"/>
      <c r="Q136" s="104"/>
      <c r="R136" s="78"/>
      <c r="S136" s="78"/>
      <c r="T136" s="78"/>
      <c r="U136" s="78"/>
      <c r="V136" s="78"/>
      <c r="W136" s="78"/>
      <c r="X136" s="78"/>
      <c r="Y136" s="78"/>
      <c r="Z136" s="78"/>
      <c r="AA136" s="104"/>
      <c r="AB136" s="78"/>
      <c r="AC136" s="78"/>
      <c r="AD136" s="78"/>
      <c r="AE136" s="78"/>
      <c r="AF136" s="78"/>
      <c r="AG136" s="78"/>
      <c r="AH136" s="78"/>
      <c r="AI136" s="99"/>
      <c r="AJ136" s="78"/>
      <c r="AK136" s="78"/>
      <c r="AL136" s="86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BA136" s="84"/>
    </row>
    <row r="137" spans="1:53" s="83" customFormat="1">
      <c r="A137" s="78">
        <v>135</v>
      </c>
      <c r="B137" s="78" t="s">
        <v>234</v>
      </c>
      <c r="C137" s="78">
        <v>1545422675</v>
      </c>
      <c r="D137" s="78"/>
      <c r="E137" s="78"/>
      <c r="F137" s="78"/>
      <c r="G137" s="78"/>
      <c r="H137" s="78"/>
      <c r="I137" s="78"/>
      <c r="J137" s="78"/>
      <c r="K137" s="104"/>
      <c r="L137" s="104"/>
      <c r="M137" s="104"/>
      <c r="N137" s="78"/>
      <c r="O137" s="78"/>
      <c r="P137" s="78"/>
      <c r="Q137" s="104"/>
      <c r="R137" s="78"/>
      <c r="S137" s="78"/>
      <c r="T137" s="78"/>
      <c r="U137" s="78"/>
      <c r="V137" s="78"/>
      <c r="W137" s="78"/>
      <c r="X137" s="78"/>
      <c r="Y137" s="78"/>
      <c r="Z137" s="78"/>
      <c r="AA137" s="104"/>
      <c r="AB137" s="78"/>
      <c r="AC137" s="78"/>
      <c r="AD137" s="78"/>
      <c r="AE137" s="78"/>
      <c r="AF137" s="78">
        <v>1545422675</v>
      </c>
      <c r="AG137" s="78"/>
      <c r="AH137" s="78"/>
      <c r="AI137" s="99"/>
      <c r="AJ137" s="78"/>
      <c r="AK137" s="78"/>
      <c r="AL137" s="86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BA137" s="84"/>
    </row>
    <row r="138" spans="1:53" s="83" customFormat="1">
      <c r="A138" s="78">
        <v>136</v>
      </c>
      <c r="B138" s="78" t="s">
        <v>186</v>
      </c>
      <c r="C138" s="78">
        <v>198000000</v>
      </c>
      <c r="D138" s="78"/>
      <c r="E138" s="78"/>
      <c r="F138" s="78"/>
      <c r="G138" s="78"/>
      <c r="H138" s="78"/>
      <c r="I138" s="78"/>
      <c r="J138" s="78"/>
      <c r="K138" s="104"/>
      <c r="L138" s="104"/>
      <c r="M138" s="104"/>
      <c r="N138" s="78"/>
      <c r="O138" s="78"/>
      <c r="P138" s="78"/>
      <c r="Q138" s="104"/>
      <c r="R138" s="78"/>
      <c r="S138" s="78"/>
      <c r="T138" s="78"/>
      <c r="U138" s="78"/>
      <c r="V138" s="78"/>
      <c r="W138" s="78"/>
      <c r="X138" s="78"/>
      <c r="Y138" s="78"/>
      <c r="Z138" s="78"/>
      <c r="AA138" s="104"/>
      <c r="AB138" s="78"/>
      <c r="AC138" s="78"/>
      <c r="AD138" s="78"/>
      <c r="AE138" s="78">
        <v>198000000</v>
      </c>
      <c r="AF138" s="78"/>
      <c r="AG138" s="78"/>
      <c r="AH138" s="78"/>
      <c r="AI138" s="99"/>
      <c r="AJ138" s="78"/>
      <c r="AK138" s="78"/>
      <c r="AL138" s="86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BA138" s="84"/>
    </row>
    <row r="139" spans="1:53" s="83" customFormat="1">
      <c r="A139" s="78">
        <v>137</v>
      </c>
      <c r="B139" s="78" t="s">
        <v>235</v>
      </c>
      <c r="C139" s="78">
        <v>66300000</v>
      </c>
      <c r="D139" s="78"/>
      <c r="E139" s="78"/>
      <c r="F139" s="78"/>
      <c r="G139" s="78"/>
      <c r="H139" s="78"/>
      <c r="I139" s="78"/>
      <c r="J139" s="78"/>
      <c r="K139" s="104"/>
      <c r="L139" s="104"/>
      <c r="M139" s="104"/>
      <c r="N139" s="78"/>
      <c r="O139" s="78"/>
      <c r="P139" s="78"/>
      <c r="Q139" s="104"/>
      <c r="R139" s="78"/>
      <c r="S139" s="78"/>
      <c r="T139" s="78"/>
      <c r="U139" s="78"/>
      <c r="V139" s="78"/>
      <c r="W139" s="78"/>
      <c r="X139" s="78"/>
      <c r="Y139" s="78"/>
      <c r="Z139" s="78"/>
      <c r="AA139" s="104"/>
      <c r="AB139" s="78"/>
      <c r="AC139" s="78"/>
      <c r="AD139" s="78"/>
      <c r="AE139" s="78"/>
      <c r="AF139" s="78"/>
      <c r="AG139" s="78"/>
      <c r="AH139" s="78"/>
      <c r="AI139" s="99"/>
      <c r="AJ139" s="78"/>
      <c r="AK139" s="78"/>
      <c r="AL139" s="86">
        <v>66300000</v>
      </c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BA139" s="84"/>
    </row>
    <row r="140" spans="1:53" s="83" customFormat="1">
      <c r="A140" s="78">
        <v>138</v>
      </c>
      <c r="B140" s="78" t="s">
        <v>237</v>
      </c>
      <c r="C140" s="78">
        <v>1421324141</v>
      </c>
      <c r="D140" s="78"/>
      <c r="E140" s="78"/>
      <c r="F140" s="78"/>
      <c r="G140" s="78"/>
      <c r="H140" s="78"/>
      <c r="I140" s="78">
        <v>1421324141</v>
      </c>
      <c r="J140" s="78"/>
      <c r="K140" s="104"/>
      <c r="L140" s="104"/>
      <c r="M140" s="104"/>
      <c r="N140" s="78"/>
      <c r="O140" s="78"/>
      <c r="P140" s="78"/>
      <c r="Q140" s="104"/>
      <c r="R140" s="78"/>
      <c r="S140" s="78"/>
      <c r="T140" s="78"/>
      <c r="U140" s="78"/>
      <c r="V140" s="78"/>
      <c r="W140" s="78"/>
      <c r="X140" s="78"/>
      <c r="Y140" s="78"/>
      <c r="Z140" s="78"/>
      <c r="AA140" s="104"/>
      <c r="AB140" s="78"/>
      <c r="AC140" s="78"/>
      <c r="AD140" s="78"/>
      <c r="AE140" s="78"/>
      <c r="AF140" s="78"/>
      <c r="AG140" s="78"/>
      <c r="AH140" s="78"/>
      <c r="AI140" s="99"/>
      <c r="AJ140" s="78"/>
      <c r="AK140" s="78"/>
      <c r="AL140" s="86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BA140" s="84"/>
    </row>
    <row r="141" spans="1:53" s="83" customFormat="1">
      <c r="A141" s="78">
        <v>139</v>
      </c>
      <c r="B141" s="78" t="s">
        <v>236</v>
      </c>
      <c r="C141" s="78">
        <v>1438617622</v>
      </c>
      <c r="D141" s="78"/>
      <c r="E141" s="78"/>
      <c r="F141" s="78"/>
      <c r="G141" s="78"/>
      <c r="H141" s="78"/>
      <c r="I141" s="78">
        <v>1438617622</v>
      </c>
      <c r="J141" s="78"/>
      <c r="K141" s="104"/>
      <c r="L141" s="104"/>
      <c r="M141" s="104"/>
      <c r="N141" s="78"/>
      <c r="O141" s="78"/>
      <c r="P141" s="78"/>
      <c r="Q141" s="104"/>
      <c r="R141" s="78"/>
      <c r="S141" s="78"/>
      <c r="T141" s="78"/>
      <c r="U141" s="78"/>
      <c r="V141" s="78"/>
      <c r="W141" s="78"/>
      <c r="X141" s="78"/>
      <c r="Y141" s="78"/>
      <c r="Z141" s="78"/>
      <c r="AA141" s="104"/>
      <c r="AB141" s="78"/>
      <c r="AC141" s="78"/>
      <c r="AD141" s="78"/>
      <c r="AE141" s="78"/>
      <c r="AF141" s="78"/>
      <c r="AG141" s="78"/>
      <c r="AH141" s="78"/>
      <c r="AI141" s="99"/>
      <c r="AJ141" s="78"/>
      <c r="AK141" s="78"/>
      <c r="AL141" s="86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BA141" s="84"/>
    </row>
    <row r="142" spans="1:53" s="83" customFormat="1">
      <c r="A142" s="78">
        <v>140</v>
      </c>
      <c r="B142" s="78" t="s">
        <v>238</v>
      </c>
      <c r="C142" s="78">
        <v>237131525</v>
      </c>
      <c r="D142" s="78"/>
      <c r="E142" s="78"/>
      <c r="F142" s="78"/>
      <c r="G142" s="78"/>
      <c r="H142" s="78"/>
      <c r="I142" s="78"/>
      <c r="J142" s="78">
        <v>237131525</v>
      </c>
      <c r="K142" s="104"/>
      <c r="L142" s="104"/>
      <c r="M142" s="104"/>
      <c r="N142" s="78"/>
      <c r="O142" s="78"/>
      <c r="P142" s="78"/>
      <c r="Q142" s="104"/>
      <c r="R142" s="78"/>
      <c r="S142" s="78"/>
      <c r="T142" s="78"/>
      <c r="U142" s="78"/>
      <c r="V142" s="78"/>
      <c r="W142" s="78"/>
      <c r="X142" s="78"/>
      <c r="Y142" s="78"/>
      <c r="Z142" s="78"/>
      <c r="AA142" s="104"/>
      <c r="AB142" s="78"/>
      <c r="AC142" s="78"/>
      <c r="AD142" s="78"/>
      <c r="AE142" s="78"/>
      <c r="AF142" s="78"/>
      <c r="AG142" s="78"/>
      <c r="AH142" s="78"/>
      <c r="AI142" s="99"/>
      <c r="AJ142" s="78"/>
      <c r="AK142" s="78"/>
      <c r="AL142" s="86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BA142" s="84"/>
    </row>
    <row r="143" spans="1:53" s="83" customFormat="1">
      <c r="A143" s="78">
        <v>141</v>
      </c>
      <c r="B143" s="78" t="s">
        <v>239</v>
      </c>
      <c r="C143" s="78">
        <v>333059885</v>
      </c>
      <c r="D143" s="78"/>
      <c r="E143" s="78"/>
      <c r="F143" s="78"/>
      <c r="G143" s="78"/>
      <c r="H143" s="78"/>
      <c r="I143" s="78"/>
      <c r="J143" s="78">
        <v>333059885</v>
      </c>
      <c r="K143" s="104"/>
      <c r="L143" s="104"/>
      <c r="M143" s="104"/>
      <c r="N143" s="78"/>
      <c r="O143" s="78"/>
      <c r="P143" s="78"/>
      <c r="Q143" s="104"/>
      <c r="R143" s="78"/>
      <c r="S143" s="78"/>
      <c r="T143" s="78"/>
      <c r="U143" s="78"/>
      <c r="V143" s="78"/>
      <c r="W143" s="78"/>
      <c r="X143" s="78"/>
      <c r="Y143" s="78"/>
      <c r="Z143" s="78"/>
      <c r="AA143" s="104"/>
      <c r="AB143" s="78"/>
      <c r="AC143" s="78"/>
      <c r="AD143" s="78"/>
      <c r="AE143" s="78"/>
      <c r="AF143" s="78"/>
      <c r="AG143" s="78"/>
      <c r="AH143" s="78"/>
      <c r="AI143" s="99"/>
      <c r="AJ143" s="78"/>
      <c r="AK143" s="78"/>
      <c r="AL143" s="86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BA143" s="84"/>
    </row>
    <row r="144" spans="1:53" s="83" customFormat="1">
      <c r="A144" s="78">
        <v>142</v>
      </c>
      <c r="B144" s="78" t="s">
        <v>240</v>
      </c>
      <c r="C144" s="78">
        <v>186815176</v>
      </c>
      <c r="D144" s="78"/>
      <c r="E144" s="78"/>
      <c r="F144" s="78"/>
      <c r="G144" s="78"/>
      <c r="H144" s="78"/>
      <c r="I144" s="78"/>
      <c r="J144" s="78"/>
      <c r="K144" s="104"/>
      <c r="L144" s="104"/>
      <c r="M144" s="104"/>
      <c r="N144" s="78"/>
      <c r="O144" s="78"/>
      <c r="P144" s="78"/>
      <c r="Q144" s="104"/>
      <c r="R144" s="78">
        <v>15000000</v>
      </c>
      <c r="S144" s="78">
        <v>171815176</v>
      </c>
      <c r="T144" s="78"/>
      <c r="U144" s="78"/>
      <c r="V144" s="78"/>
      <c r="W144" s="78"/>
      <c r="X144" s="78"/>
      <c r="Y144" s="78"/>
      <c r="Z144" s="78"/>
      <c r="AA144" s="104"/>
      <c r="AB144" s="78"/>
      <c r="AC144" s="78"/>
      <c r="AD144" s="78"/>
      <c r="AE144" s="78"/>
      <c r="AF144" s="78"/>
      <c r="AG144" s="78"/>
      <c r="AH144" s="78"/>
      <c r="AI144" s="99"/>
      <c r="AJ144" s="78"/>
      <c r="AK144" s="78"/>
      <c r="AL144" s="86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BA144" s="84"/>
    </row>
    <row r="145" spans="1:53" s="83" customFormat="1">
      <c r="A145" s="78">
        <v>143</v>
      </c>
      <c r="B145" s="78" t="s">
        <v>241</v>
      </c>
      <c r="C145" s="78">
        <v>2760000</v>
      </c>
      <c r="D145" s="78"/>
      <c r="E145" s="78"/>
      <c r="F145" s="78"/>
      <c r="G145" s="78"/>
      <c r="H145" s="78"/>
      <c r="I145" s="78"/>
      <c r="J145" s="78"/>
      <c r="K145" s="104"/>
      <c r="L145" s="104"/>
      <c r="M145" s="104"/>
      <c r="N145" s="78"/>
      <c r="O145" s="78"/>
      <c r="P145" s="78"/>
      <c r="Q145" s="104"/>
      <c r="R145" s="78"/>
      <c r="S145" s="78"/>
      <c r="T145" s="78">
        <v>2760000000</v>
      </c>
      <c r="U145" s="78"/>
      <c r="V145" s="78"/>
      <c r="W145" s="78"/>
      <c r="X145" s="78"/>
      <c r="Y145" s="78"/>
      <c r="Z145" s="78"/>
      <c r="AA145" s="104"/>
      <c r="AB145" s="78"/>
      <c r="AC145" s="78"/>
      <c r="AD145" s="78"/>
      <c r="AE145" s="78"/>
      <c r="AF145" s="78"/>
      <c r="AG145" s="78"/>
      <c r="AH145" s="78"/>
      <c r="AI145" s="99"/>
      <c r="AJ145" s="78"/>
      <c r="AK145" s="78"/>
      <c r="AL145" s="86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BA145" s="84"/>
    </row>
    <row r="146" spans="1:53" s="83" customFormat="1">
      <c r="A146" s="78">
        <v>144</v>
      </c>
      <c r="B146" s="78" t="s">
        <v>242</v>
      </c>
      <c r="C146" s="78">
        <v>246876256</v>
      </c>
      <c r="D146" s="78"/>
      <c r="E146" s="78"/>
      <c r="F146" s="78"/>
      <c r="G146" s="78"/>
      <c r="H146" s="78"/>
      <c r="I146" s="78"/>
      <c r="J146" s="78">
        <v>246876256</v>
      </c>
      <c r="K146" s="104"/>
      <c r="L146" s="104"/>
      <c r="M146" s="104"/>
      <c r="N146" s="78"/>
      <c r="O146" s="78"/>
      <c r="P146" s="78"/>
      <c r="Q146" s="104"/>
      <c r="R146" s="78"/>
      <c r="S146" s="78"/>
      <c r="T146" s="78"/>
      <c r="U146" s="78"/>
      <c r="V146" s="78"/>
      <c r="W146" s="78"/>
      <c r="X146" s="78"/>
      <c r="Y146" s="78"/>
      <c r="Z146" s="78"/>
      <c r="AA146" s="104"/>
      <c r="AB146" s="78"/>
      <c r="AC146" s="78"/>
      <c r="AD146" s="78"/>
      <c r="AE146" s="78"/>
      <c r="AF146" s="78"/>
      <c r="AG146" s="78"/>
      <c r="AH146" s="78"/>
      <c r="AI146" s="99"/>
      <c r="AJ146" s="78"/>
      <c r="AK146" s="78"/>
      <c r="AL146" s="86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BA146" s="84"/>
    </row>
    <row r="147" spans="1:53" s="83" customFormat="1">
      <c r="A147" s="78">
        <v>145</v>
      </c>
      <c r="B147" s="78" t="s">
        <v>244</v>
      </c>
      <c r="C147" s="78">
        <v>2822000000</v>
      </c>
      <c r="D147" s="78"/>
      <c r="E147" s="78"/>
      <c r="F147" s="78"/>
      <c r="G147" s="78"/>
      <c r="H147" s="78"/>
      <c r="I147" s="78"/>
      <c r="J147" s="78"/>
      <c r="K147" s="104"/>
      <c r="L147" s="104"/>
      <c r="M147" s="104"/>
      <c r="N147" s="78"/>
      <c r="O147" s="78"/>
      <c r="P147" s="78"/>
      <c r="Q147" s="104"/>
      <c r="R147" s="78"/>
      <c r="S147" s="78">
        <v>2822000000</v>
      </c>
      <c r="T147" s="78"/>
      <c r="U147" s="78"/>
      <c r="V147" s="78"/>
      <c r="W147" s="78"/>
      <c r="X147" s="78"/>
      <c r="Y147" s="78"/>
      <c r="Z147" s="78"/>
      <c r="AA147" s="104"/>
      <c r="AB147" s="78"/>
      <c r="AC147" s="78"/>
      <c r="AD147" s="78"/>
      <c r="AE147" s="78"/>
      <c r="AF147" s="78"/>
      <c r="AG147" s="78"/>
      <c r="AH147" s="78"/>
      <c r="AI147" s="99"/>
      <c r="AJ147" s="78"/>
      <c r="AK147" s="78"/>
      <c r="AL147" s="86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BA147" s="84"/>
    </row>
    <row r="148" spans="1:53" s="83" customFormat="1">
      <c r="A148" s="78">
        <v>146</v>
      </c>
      <c r="B148" s="78" t="s">
        <v>243</v>
      </c>
      <c r="C148" s="78">
        <v>600000000</v>
      </c>
      <c r="D148" s="78"/>
      <c r="E148" s="78"/>
      <c r="F148" s="78"/>
      <c r="G148" s="78"/>
      <c r="H148" s="78"/>
      <c r="I148" s="78"/>
      <c r="J148" s="78"/>
      <c r="K148" s="104"/>
      <c r="L148" s="104"/>
      <c r="M148" s="104"/>
      <c r="N148" s="78"/>
      <c r="O148" s="78"/>
      <c r="P148" s="78"/>
      <c r="Q148" s="104"/>
      <c r="R148" s="78">
        <v>600000000</v>
      </c>
      <c r="S148" s="78"/>
      <c r="T148" s="78"/>
      <c r="U148" s="78"/>
      <c r="V148" s="78"/>
      <c r="W148" s="78"/>
      <c r="X148" s="78"/>
      <c r="Y148" s="78"/>
      <c r="Z148" s="78"/>
      <c r="AA148" s="104"/>
      <c r="AB148" s="78"/>
      <c r="AC148" s="78"/>
      <c r="AD148" s="78"/>
      <c r="AE148" s="78"/>
      <c r="AF148" s="78"/>
      <c r="AG148" s="78"/>
      <c r="AH148" s="78"/>
      <c r="AI148" s="99"/>
      <c r="AJ148" s="78"/>
      <c r="AK148" s="78"/>
      <c r="AL148" s="86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BA148" s="84"/>
    </row>
    <row r="149" spans="1:53" s="83" customFormat="1">
      <c r="A149" s="78">
        <v>147</v>
      </c>
      <c r="B149" s="78" t="s">
        <v>245</v>
      </c>
      <c r="C149" s="78">
        <v>1545422675</v>
      </c>
      <c r="D149" s="78"/>
      <c r="E149" s="78"/>
      <c r="F149" s="78"/>
      <c r="G149" s="78"/>
      <c r="H149" s="78"/>
      <c r="I149" s="78"/>
      <c r="J149" s="78"/>
      <c r="K149" s="104"/>
      <c r="L149" s="104"/>
      <c r="M149" s="104"/>
      <c r="N149" s="78"/>
      <c r="O149" s="78"/>
      <c r="P149" s="78"/>
      <c r="Q149" s="104"/>
      <c r="R149" s="78"/>
      <c r="S149" s="78"/>
      <c r="T149" s="78"/>
      <c r="U149" s="78"/>
      <c r="V149" s="78"/>
      <c r="W149" s="78"/>
      <c r="X149" s="78"/>
      <c r="Y149" s="78"/>
      <c r="Z149" s="78"/>
      <c r="AA149" s="104"/>
      <c r="AB149" s="78"/>
      <c r="AC149" s="78"/>
      <c r="AD149" s="78"/>
      <c r="AE149" s="78"/>
      <c r="AF149" s="78">
        <v>1545422675</v>
      </c>
      <c r="AG149" s="78"/>
      <c r="AH149" s="78"/>
      <c r="AI149" s="99"/>
      <c r="AJ149" s="78"/>
      <c r="AK149" s="78"/>
      <c r="AL149" s="86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BA149" s="84"/>
    </row>
    <row r="150" spans="1:53" s="83" customFormat="1">
      <c r="A150" s="78">
        <v>148</v>
      </c>
      <c r="B150" s="78" t="s">
        <v>109</v>
      </c>
      <c r="C150" s="78">
        <v>349713000</v>
      </c>
      <c r="D150" s="78"/>
      <c r="E150" s="78"/>
      <c r="F150" s="78"/>
      <c r="G150" s="78"/>
      <c r="H150" s="78"/>
      <c r="I150" s="78"/>
      <c r="J150" s="78"/>
      <c r="K150" s="104"/>
      <c r="L150" s="104"/>
      <c r="M150" s="104"/>
      <c r="N150" s="78"/>
      <c r="O150" s="78"/>
      <c r="P150" s="78"/>
      <c r="Q150" s="104"/>
      <c r="R150" s="78"/>
      <c r="S150" s="78"/>
      <c r="T150" s="78"/>
      <c r="U150" s="78"/>
      <c r="V150" s="78"/>
      <c r="W150" s="78"/>
      <c r="X150" s="78"/>
      <c r="Y150" s="78"/>
      <c r="Z150" s="78"/>
      <c r="AA150" s="104"/>
      <c r="AB150" s="78"/>
      <c r="AC150" s="78"/>
      <c r="AD150" s="78">
        <v>29702000</v>
      </c>
      <c r="AE150" s="78"/>
      <c r="AF150" s="78"/>
      <c r="AG150" s="78">
        <v>1894000</v>
      </c>
      <c r="AH150" s="78">
        <v>6300000</v>
      </c>
      <c r="AI150" s="99">
        <v>17050000</v>
      </c>
      <c r="AJ150" s="78">
        <v>12450000</v>
      </c>
      <c r="AK150" s="78">
        <v>28018000</v>
      </c>
      <c r="AL150" s="86"/>
      <c r="AM150" s="78"/>
      <c r="AN150" s="78">
        <v>12992000</v>
      </c>
      <c r="AO150" s="78">
        <v>171137000</v>
      </c>
      <c r="AP150" s="78">
        <v>37700000</v>
      </c>
      <c r="AQ150" s="78">
        <v>12540000</v>
      </c>
      <c r="AR150" s="78">
        <v>13750000</v>
      </c>
      <c r="AS150" s="78">
        <v>6180000</v>
      </c>
      <c r="AT150" s="78"/>
      <c r="AU150" s="78"/>
      <c r="AV150" s="78"/>
      <c r="AW150" s="78"/>
      <c r="AX150" s="78"/>
      <c r="BA150" s="84"/>
    </row>
    <row r="151" spans="1:53" s="83" customFormat="1">
      <c r="A151" s="78">
        <v>149</v>
      </c>
      <c r="B151" s="78" t="s">
        <v>246</v>
      </c>
      <c r="C151" s="78">
        <v>1839600000</v>
      </c>
      <c r="D151" s="78"/>
      <c r="E151" s="78"/>
      <c r="F151" s="78"/>
      <c r="G151" s="78">
        <v>1839600000</v>
      </c>
      <c r="H151" s="78"/>
      <c r="I151" s="78"/>
      <c r="J151" s="78"/>
      <c r="K151" s="104"/>
      <c r="L151" s="104"/>
      <c r="M151" s="104"/>
      <c r="N151" s="78"/>
      <c r="O151" s="78"/>
      <c r="P151" s="78"/>
      <c r="Q151" s="104"/>
      <c r="R151" s="78"/>
      <c r="S151" s="78"/>
      <c r="T151" s="78"/>
      <c r="U151" s="78"/>
      <c r="V151" s="78"/>
      <c r="W151" s="78"/>
      <c r="X151" s="78"/>
      <c r="Y151" s="78"/>
      <c r="Z151" s="78"/>
      <c r="AA151" s="104"/>
      <c r="AB151" s="78"/>
      <c r="AC151" s="78"/>
      <c r="AD151" s="78"/>
      <c r="AE151" s="78"/>
      <c r="AF151" s="78"/>
      <c r="AG151" s="78"/>
      <c r="AH151" s="78"/>
      <c r="AI151" s="99"/>
      <c r="AJ151" s="78"/>
      <c r="AK151" s="78"/>
      <c r="AL151" s="86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BA151" s="84"/>
    </row>
    <row r="152" spans="1:53" s="83" customFormat="1">
      <c r="A152" s="78">
        <v>150</v>
      </c>
      <c r="B152" s="78" t="s">
        <v>247</v>
      </c>
      <c r="C152" s="78">
        <v>337200000</v>
      </c>
      <c r="D152" s="78"/>
      <c r="E152" s="78"/>
      <c r="F152" s="78"/>
      <c r="G152" s="78">
        <v>337200000</v>
      </c>
      <c r="H152" s="78"/>
      <c r="I152" s="78"/>
      <c r="J152" s="78"/>
      <c r="K152" s="104"/>
      <c r="L152" s="104"/>
      <c r="M152" s="104"/>
      <c r="N152" s="78"/>
      <c r="O152" s="78"/>
      <c r="P152" s="78"/>
      <c r="Q152" s="104"/>
      <c r="R152" s="78"/>
      <c r="S152" s="78"/>
      <c r="T152" s="78"/>
      <c r="U152" s="78"/>
      <c r="V152" s="78"/>
      <c r="W152" s="78"/>
      <c r="X152" s="78"/>
      <c r="Y152" s="78"/>
      <c r="Z152" s="78"/>
      <c r="AA152" s="104"/>
      <c r="AB152" s="78"/>
      <c r="AC152" s="78"/>
      <c r="AD152" s="78"/>
      <c r="AE152" s="78"/>
      <c r="AF152" s="78"/>
      <c r="AG152" s="78"/>
      <c r="AH152" s="78"/>
      <c r="AI152" s="99"/>
      <c r="AJ152" s="78"/>
      <c r="AK152" s="78"/>
      <c r="AL152" s="86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BA152" s="84"/>
    </row>
    <row r="153" spans="1:53" s="83" customFormat="1">
      <c r="A153" s="78">
        <v>151</v>
      </c>
      <c r="B153" s="78" t="s">
        <v>243</v>
      </c>
      <c r="C153" s="78">
        <v>417000000</v>
      </c>
      <c r="D153" s="78"/>
      <c r="E153" s="78"/>
      <c r="F153" s="78"/>
      <c r="G153" s="78"/>
      <c r="H153" s="78"/>
      <c r="I153" s="78"/>
      <c r="J153" s="78"/>
      <c r="K153" s="104"/>
      <c r="L153" s="104"/>
      <c r="M153" s="104"/>
      <c r="N153" s="78"/>
      <c r="O153" s="78"/>
      <c r="P153" s="78"/>
      <c r="Q153" s="104"/>
      <c r="R153" s="78">
        <v>417000000</v>
      </c>
      <c r="S153" s="78"/>
      <c r="T153" s="78"/>
      <c r="U153" s="78"/>
      <c r="V153" s="78"/>
      <c r="W153" s="78"/>
      <c r="X153" s="78"/>
      <c r="Y153" s="78"/>
      <c r="Z153" s="78"/>
      <c r="AA153" s="104"/>
      <c r="AB153" s="78"/>
      <c r="AC153" s="78"/>
      <c r="AD153" s="78"/>
      <c r="AE153" s="78"/>
      <c r="AF153" s="78"/>
      <c r="AG153" s="78"/>
      <c r="AH153" s="78"/>
      <c r="AI153" s="99"/>
      <c r="AJ153" s="78"/>
      <c r="AK153" s="78"/>
      <c r="AL153" s="86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BA153" s="84"/>
    </row>
    <row r="154" spans="1:53" s="83" customFormat="1">
      <c r="A154" s="78">
        <v>152</v>
      </c>
      <c r="B154" s="78" t="s">
        <v>248</v>
      </c>
      <c r="C154" s="78">
        <v>696000000</v>
      </c>
      <c r="D154" s="78"/>
      <c r="E154" s="78"/>
      <c r="F154" s="78"/>
      <c r="G154" s="78"/>
      <c r="H154" s="78">
        <v>696000000</v>
      </c>
      <c r="I154" s="78"/>
      <c r="J154" s="78"/>
      <c r="K154" s="104"/>
      <c r="L154" s="104"/>
      <c r="M154" s="104"/>
      <c r="N154" s="78"/>
      <c r="O154" s="78"/>
      <c r="P154" s="78"/>
      <c r="Q154" s="104"/>
      <c r="R154" s="78"/>
      <c r="S154" s="78"/>
      <c r="T154" s="78"/>
      <c r="U154" s="78"/>
      <c r="V154" s="78"/>
      <c r="W154" s="78"/>
      <c r="X154" s="78"/>
      <c r="Y154" s="78"/>
      <c r="Z154" s="78"/>
      <c r="AA154" s="104"/>
      <c r="AB154" s="78"/>
      <c r="AC154" s="78"/>
      <c r="AD154" s="78"/>
      <c r="AE154" s="78"/>
      <c r="AF154" s="78"/>
      <c r="AG154" s="78"/>
      <c r="AH154" s="78"/>
      <c r="AI154" s="99"/>
      <c r="AJ154" s="78"/>
      <c r="AK154" s="78"/>
      <c r="AL154" s="86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BA154" s="84"/>
    </row>
    <row r="155" spans="1:53" s="83" customFormat="1">
      <c r="A155" s="78">
        <v>153</v>
      </c>
      <c r="B155" s="78" t="s">
        <v>241</v>
      </c>
      <c r="C155" s="78">
        <v>3290000000</v>
      </c>
      <c r="D155" s="78"/>
      <c r="E155" s="78"/>
      <c r="F155" s="78"/>
      <c r="G155" s="78"/>
      <c r="H155" s="78"/>
      <c r="I155" s="78"/>
      <c r="J155" s="78"/>
      <c r="K155" s="104"/>
      <c r="L155" s="104"/>
      <c r="M155" s="104"/>
      <c r="N155" s="78"/>
      <c r="O155" s="78"/>
      <c r="P155" s="78"/>
      <c r="Q155" s="104"/>
      <c r="R155" s="78"/>
      <c r="S155" s="78"/>
      <c r="T155" s="78">
        <v>3290000000</v>
      </c>
      <c r="U155" s="78"/>
      <c r="V155" s="78"/>
      <c r="W155" s="78"/>
      <c r="X155" s="78"/>
      <c r="Y155" s="78"/>
      <c r="Z155" s="78"/>
      <c r="AA155" s="104"/>
      <c r="AB155" s="78"/>
      <c r="AC155" s="78"/>
      <c r="AD155" s="78"/>
      <c r="AE155" s="78"/>
      <c r="AF155" s="78"/>
      <c r="AG155" s="78"/>
      <c r="AH155" s="78"/>
      <c r="AI155" s="99"/>
      <c r="AJ155" s="78"/>
      <c r="AK155" s="78"/>
      <c r="AL155" s="86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BA155" s="84"/>
    </row>
    <row r="156" spans="1:53" s="83" customFormat="1">
      <c r="A156" s="78">
        <v>154</v>
      </c>
      <c r="B156" s="78" t="s">
        <v>249</v>
      </c>
      <c r="C156" s="78"/>
      <c r="D156" s="78"/>
      <c r="E156" s="78"/>
      <c r="F156" s="78">
        <v>1280601547</v>
      </c>
      <c r="G156" s="78"/>
      <c r="H156" s="78"/>
      <c r="I156" s="78"/>
      <c r="J156" s="78"/>
      <c r="K156" s="104"/>
      <c r="L156" s="104"/>
      <c r="M156" s="104"/>
      <c r="N156" s="78"/>
      <c r="O156" s="78"/>
      <c r="P156" s="78"/>
      <c r="Q156" s="104"/>
      <c r="R156" s="78"/>
      <c r="S156" s="78"/>
      <c r="T156" s="78"/>
      <c r="U156" s="78"/>
      <c r="V156" s="78"/>
      <c r="W156" s="78"/>
      <c r="X156" s="78"/>
      <c r="Y156" s="78"/>
      <c r="Z156" s="78"/>
      <c r="AA156" s="79">
        <v>227370375</v>
      </c>
      <c r="AB156" s="78"/>
      <c r="AC156" s="78"/>
      <c r="AD156" s="78"/>
      <c r="AE156" s="78"/>
      <c r="AF156" s="78"/>
      <c r="AG156" s="78"/>
      <c r="AH156" s="78"/>
      <c r="AI156" s="99"/>
      <c r="AJ156" s="78"/>
      <c r="AK156" s="78"/>
      <c r="AL156" s="86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BA156" s="84"/>
    </row>
    <row r="157" spans="1:53" s="83" customFormat="1">
      <c r="A157" s="78">
        <v>155</v>
      </c>
      <c r="B157" s="78" t="s">
        <v>265</v>
      </c>
      <c r="C157" s="78"/>
      <c r="D157" s="78"/>
      <c r="E157" s="78">
        <v>3876186654</v>
      </c>
      <c r="F157" s="78"/>
      <c r="G157" s="78"/>
      <c r="H157" s="78"/>
      <c r="I157" s="78"/>
      <c r="J157" s="78"/>
      <c r="K157" s="104">
        <v>14728450</v>
      </c>
      <c r="L157" s="104">
        <v>566441700</v>
      </c>
      <c r="M157" s="104">
        <v>1961031091</v>
      </c>
      <c r="N157" s="78"/>
      <c r="O157" s="78"/>
      <c r="P157" s="78"/>
      <c r="Q157" s="104">
        <v>3880078</v>
      </c>
      <c r="R157" s="78"/>
      <c r="S157" s="78">
        <v>33320100</v>
      </c>
      <c r="T157" s="78"/>
      <c r="U157" s="78">
        <v>204403996</v>
      </c>
      <c r="V157" s="78">
        <v>204484005</v>
      </c>
      <c r="W157" s="78"/>
      <c r="X157" s="78"/>
      <c r="Y157" s="79">
        <v>74373054</v>
      </c>
      <c r="Z157" s="78"/>
      <c r="AA157" s="79">
        <v>1252916718</v>
      </c>
      <c r="AB157" s="79">
        <v>15215833</v>
      </c>
      <c r="AC157" s="78"/>
      <c r="AD157" s="78"/>
      <c r="AE157" s="78"/>
      <c r="AF157" s="78"/>
      <c r="AG157" s="78"/>
      <c r="AH157" s="78"/>
      <c r="AI157" s="99"/>
      <c r="AJ157" s="78"/>
      <c r="AK157" s="78"/>
      <c r="AL157" s="86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>
        <v>922223104</v>
      </c>
      <c r="AX157" s="78"/>
      <c r="BA157" s="84"/>
    </row>
    <row r="158" spans="1:53" s="83" customFormat="1">
      <c r="A158" s="78">
        <v>156</v>
      </c>
      <c r="B158" s="78" t="s">
        <v>250</v>
      </c>
      <c r="C158" s="78">
        <v>23874000</v>
      </c>
      <c r="D158" s="78"/>
      <c r="E158" s="78"/>
      <c r="F158" s="78"/>
      <c r="G158" s="78"/>
      <c r="H158" s="78"/>
      <c r="I158" s="78"/>
      <c r="J158" s="78"/>
      <c r="K158" s="104"/>
      <c r="L158" s="104"/>
      <c r="M158" s="104"/>
      <c r="N158" s="78"/>
      <c r="O158" s="78"/>
      <c r="P158" s="78"/>
      <c r="Q158" s="104"/>
      <c r="R158" s="78"/>
      <c r="S158" s="78"/>
      <c r="T158" s="78"/>
      <c r="U158" s="78"/>
      <c r="V158" s="78"/>
      <c r="W158" s="78"/>
      <c r="X158" s="78"/>
      <c r="Y158" s="78"/>
      <c r="Z158" s="78"/>
      <c r="AA158" s="104"/>
      <c r="AB158" s="78"/>
      <c r="AC158" s="78"/>
      <c r="AD158" s="78"/>
      <c r="AE158" s="78"/>
      <c r="AF158" s="78"/>
      <c r="AG158" s="78">
        <v>4254000</v>
      </c>
      <c r="AH158" s="78">
        <v>7300000</v>
      </c>
      <c r="AI158" s="99"/>
      <c r="AJ158" s="78">
        <v>4000000</v>
      </c>
      <c r="AK158" s="78">
        <v>6700000</v>
      </c>
      <c r="AL158" s="86"/>
      <c r="AM158" s="78"/>
      <c r="AN158" s="78"/>
      <c r="AO158" s="78"/>
      <c r="AP158" s="78"/>
      <c r="AQ158" s="78">
        <v>1620000</v>
      </c>
      <c r="AR158" s="78"/>
      <c r="AS158" s="78"/>
      <c r="AT158" s="78"/>
      <c r="AU158" s="78"/>
      <c r="AV158" s="78"/>
      <c r="AW158" s="78"/>
      <c r="AX158" s="78"/>
      <c r="BA158" s="84"/>
    </row>
    <row r="159" spans="1:53" s="83" customFormat="1">
      <c r="A159" s="78">
        <v>157</v>
      </c>
      <c r="B159" s="78" t="s">
        <v>250</v>
      </c>
      <c r="C159" s="78">
        <v>26040000</v>
      </c>
      <c r="D159" s="78"/>
      <c r="E159" s="78"/>
      <c r="F159" s="78"/>
      <c r="G159" s="78"/>
      <c r="H159" s="78"/>
      <c r="I159" s="78"/>
      <c r="J159" s="78"/>
      <c r="K159" s="104"/>
      <c r="L159" s="104"/>
      <c r="M159" s="104"/>
      <c r="N159" s="78"/>
      <c r="O159" s="78"/>
      <c r="P159" s="78"/>
      <c r="Q159" s="104"/>
      <c r="R159" s="78"/>
      <c r="S159" s="78"/>
      <c r="T159" s="78"/>
      <c r="U159" s="78"/>
      <c r="V159" s="78"/>
      <c r="W159" s="78"/>
      <c r="X159" s="78"/>
      <c r="Y159" s="78"/>
      <c r="Z159" s="78"/>
      <c r="AA159" s="104"/>
      <c r="AB159" s="78"/>
      <c r="AC159" s="78"/>
      <c r="AD159" s="78"/>
      <c r="AE159" s="78"/>
      <c r="AF159" s="78"/>
      <c r="AG159" s="78"/>
      <c r="AH159" s="78"/>
      <c r="AI159" s="99"/>
      <c r="AJ159" s="78"/>
      <c r="AK159" s="78">
        <v>17540000</v>
      </c>
      <c r="AL159" s="86"/>
      <c r="AM159" s="78"/>
      <c r="AN159" s="78"/>
      <c r="AO159" s="78"/>
      <c r="AP159" s="78"/>
      <c r="AQ159" s="78"/>
      <c r="AR159" s="78"/>
      <c r="AS159" s="78">
        <v>8500000</v>
      </c>
      <c r="AT159" s="78"/>
      <c r="AU159" s="78"/>
      <c r="AV159" s="78"/>
      <c r="AW159" s="78"/>
      <c r="AX159" s="78"/>
      <c r="BA159" s="84"/>
    </row>
    <row r="160" spans="1:53" s="83" customFormat="1">
      <c r="A160" s="78">
        <v>158</v>
      </c>
      <c r="B160" s="78" t="s">
        <v>250</v>
      </c>
      <c r="C160" s="78">
        <v>24715000</v>
      </c>
      <c r="D160" s="78"/>
      <c r="E160" s="78"/>
      <c r="F160" s="78"/>
      <c r="G160" s="78"/>
      <c r="H160" s="78"/>
      <c r="I160" s="78"/>
      <c r="J160" s="78"/>
      <c r="K160" s="104"/>
      <c r="L160" s="104"/>
      <c r="M160" s="104"/>
      <c r="N160" s="78"/>
      <c r="O160" s="78"/>
      <c r="P160" s="78"/>
      <c r="Q160" s="104"/>
      <c r="R160" s="78"/>
      <c r="S160" s="78"/>
      <c r="T160" s="78"/>
      <c r="U160" s="78"/>
      <c r="V160" s="78"/>
      <c r="W160" s="78"/>
      <c r="X160" s="78"/>
      <c r="Y160" s="78"/>
      <c r="Z160" s="78"/>
      <c r="AA160" s="104"/>
      <c r="AB160" s="78"/>
      <c r="AC160" s="78"/>
      <c r="AD160" s="78"/>
      <c r="AE160" s="78"/>
      <c r="AF160" s="78"/>
      <c r="AG160" s="78">
        <v>2351000</v>
      </c>
      <c r="AH160" s="78">
        <v>2948000</v>
      </c>
      <c r="AI160" s="99"/>
      <c r="AJ160" s="78"/>
      <c r="AK160" s="78"/>
      <c r="AL160" s="86"/>
      <c r="AM160" s="78"/>
      <c r="AN160" s="78"/>
      <c r="AO160" s="78"/>
      <c r="AP160" s="78"/>
      <c r="AQ160" s="78"/>
      <c r="AR160" s="78"/>
      <c r="AS160" s="78"/>
      <c r="AT160" s="78">
        <v>19416000</v>
      </c>
      <c r="AU160" s="78"/>
      <c r="AV160" s="78"/>
      <c r="AW160" s="78"/>
      <c r="AX160" s="78"/>
      <c r="BA160" s="84"/>
    </row>
    <row r="161" spans="1:53" s="83" customFormat="1">
      <c r="A161" s="78">
        <v>159</v>
      </c>
      <c r="B161" s="78" t="s">
        <v>251</v>
      </c>
      <c r="C161" s="78">
        <v>33900000</v>
      </c>
      <c r="D161" s="78"/>
      <c r="E161" s="78"/>
      <c r="F161" s="78"/>
      <c r="G161" s="78"/>
      <c r="H161" s="78"/>
      <c r="I161" s="78"/>
      <c r="J161" s="78"/>
      <c r="K161" s="104"/>
      <c r="L161" s="104"/>
      <c r="M161" s="104"/>
      <c r="N161" s="78"/>
      <c r="O161" s="78"/>
      <c r="P161" s="78"/>
      <c r="Q161" s="104"/>
      <c r="R161" s="78"/>
      <c r="S161" s="78"/>
      <c r="T161" s="78"/>
      <c r="U161" s="78"/>
      <c r="V161" s="78"/>
      <c r="W161" s="78"/>
      <c r="X161" s="78"/>
      <c r="Y161" s="78"/>
      <c r="Z161" s="78"/>
      <c r="AA161" s="104"/>
      <c r="AB161" s="78"/>
      <c r="AC161" s="78"/>
      <c r="AD161" s="78"/>
      <c r="AE161" s="78"/>
      <c r="AF161" s="78"/>
      <c r="AG161" s="78"/>
      <c r="AH161" s="78">
        <v>1000000</v>
      </c>
      <c r="AI161" s="99"/>
      <c r="AJ161" s="78"/>
      <c r="AK161" s="78">
        <v>18000000</v>
      </c>
      <c r="AL161" s="86"/>
      <c r="AM161" s="78"/>
      <c r="AN161" s="78"/>
      <c r="AO161" s="78"/>
      <c r="AP161" s="78"/>
      <c r="AQ161" s="78">
        <v>6100000</v>
      </c>
      <c r="AR161" s="78"/>
      <c r="AS161" s="78">
        <v>8050000</v>
      </c>
      <c r="AT161" s="78">
        <v>750000</v>
      </c>
      <c r="AU161" s="78"/>
      <c r="AV161" s="78"/>
      <c r="AW161" s="78"/>
      <c r="AX161" s="78"/>
      <c r="BA161" s="84"/>
    </row>
    <row r="162" spans="1:53" s="83" customFormat="1">
      <c r="A162" s="78">
        <v>160</v>
      </c>
      <c r="B162" s="78" t="s">
        <v>250</v>
      </c>
      <c r="C162" s="78">
        <v>51915000</v>
      </c>
      <c r="D162" s="78"/>
      <c r="E162" s="78"/>
      <c r="F162" s="78"/>
      <c r="G162" s="78"/>
      <c r="H162" s="78"/>
      <c r="I162" s="78"/>
      <c r="J162" s="78"/>
      <c r="K162" s="104"/>
      <c r="L162" s="104"/>
      <c r="M162" s="104"/>
      <c r="N162" s="78"/>
      <c r="O162" s="78"/>
      <c r="P162" s="78"/>
      <c r="Q162" s="104"/>
      <c r="R162" s="78"/>
      <c r="S162" s="78"/>
      <c r="T162" s="78"/>
      <c r="U162" s="78"/>
      <c r="V162" s="78"/>
      <c r="W162" s="78"/>
      <c r="X162" s="78"/>
      <c r="Y162" s="78"/>
      <c r="Z162" s="78"/>
      <c r="AA162" s="104"/>
      <c r="AB162" s="78"/>
      <c r="AC162" s="78"/>
      <c r="AD162" s="78"/>
      <c r="AE162" s="78"/>
      <c r="AF162" s="78"/>
      <c r="AG162" s="78"/>
      <c r="AH162" s="78"/>
      <c r="AI162" s="99"/>
      <c r="AJ162" s="78"/>
      <c r="AK162" s="78">
        <v>43615000</v>
      </c>
      <c r="AL162" s="86"/>
      <c r="AM162" s="78"/>
      <c r="AN162" s="78"/>
      <c r="AO162" s="78"/>
      <c r="AP162" s="78"/>
      <c r="AQ162" s="78"/>
      <c r="AR162" s="78"/>
      <c r="AS162" s="78">
        <v>8300000</v>
      </c>
      <c r="AT162" s="78"/>
      <c r="AU162" s="78"/>
      <c r="AV162" s="78"/>
      <c r="AW162" s="78"/>
      <c r="AX162" s="78"/>
      <c r="BA162" s="84"/>
    </row>
    <row r="163" spans="1:53" s="83" customFormat="1">
      <c r="A163" s="78">
        <v>161</v>
      </c>
      <c r="B163" s="78" t="s">
        <v>251</v>
      </c>
      <c r="C163" s="78">
        <v>67016000</v>
      </c>
      <c r="D163" s="78"/>
      <c r="E163" s="78"/>
      <c r="F163" s="78"/>
      <c r="G163" s="78"/>
      <c r="H163" s="78"/>
      <c r="I163" s="78"/>
      <c r="J163" s="78"/>
      <c r="K163" s="104"/>
      <c r="L163" s="104"/>
      <c r="M163" s="104"/>
      <c r="N163" s="78"/>
      <c r="O163" s="78"/>
      <c r="P163" s="78"/>
      <c r="Q163" s="104"/>
      <c r="R163" s="78"/>
      <c r="S163" s="78"/>
      <c r="T163" s="78"/>
      <c r="U163" s="78"/>
      <c r="V163" s="78"/>
      <c r="W163" s="78"/>
      <c r="X163" s="78"/>
      <c r="Y163" s="78"/>
      <c r="Z163" s="78"/>
      <c r="AA163" s="104"/>
      <c r="AB163" s="78"/>
      <c r="AC163" s="78"/>
      <c r="AD163" s="78"/>
      <c r="AE163" s="78"/>
      <c r="AF163" s="78"/>
      <c r="AG163" s="78"/>
      <c r="AH163" s="78">
        <v>1236000</v>
      </c>
      <c r="AI163" s="99"/>
      <c r="AJ163" s="78"/>
      <c r="AK163" s="78">
        <v>38310000</v>
      </c>
      <c r="AL163" s="86"/>
      <c r="AM163" s="78"/>
      <c r="AN163" s="78"/>
      <c r="AO163" s="78"/>
      <c r="AP163" s="78"/>
      <c r="AQ163" s="78">
        <v>15950000</v>
      </c>
      <c r="AR163" s="78"/>
      <c r="AS163" s="78"/>
      <c r="AT163" s="78">
        <v>11520000</v>
      </c>
      <c r="AU163" s="78"/>
      <c r="AV163" s="78"/>
      <c r="AW163" s="78"/>
      <c r="AX163" s="78"/>
      <c r="BA163" s="84"/>
    </row>
    <row r="164" spans="1:53" s="83" customFormat="1">
      <c r="A164" s="78">
        <v>162</v>
      </c>
      <c r="B164" s="78" t="s">
        <v>252</v>
      </c>
      <c r="C164" s="78">
        <v>69883000</v>
      </c>
      <c r="D164" s="78"/>
      <c r="E164" s="78"/>
      <c r="F164" s="78"/>
      <c r="G164" s="78"/>
      <c r="H164" s="78"/>
      <c r="I164" s="78"/>
      <c r="J164" s="78"/>
      <c r="K164" s="104"/>
      <c r="L164" s="104"/>
      <c r="M164" s="104"/>
      <c r="N164" s="78"/>
      <c r="O164" s="78"/>
      <c r="P164" s="78"/>
      <c r="Q164" s="104"/>
      <c r="R164" s="78"/>
      <c r="S164" s="78"/>
      <c r="T164" s="78"/>
      <c r="U164" s="78"/>
      <c r="V164" s="78"/>
      <c r="W164" s="78"/>
      <c r="X164" s="78"/>
      <c r="Y164" s="78"/>
      <c r="Z164" s="78"/>
      <c r="AA164" s="104"/>
      <c r="AB164" s="78"/>
      <c r="AC164" s="78"/>
      <c r="AD164" s="78"/>
      <c r="AE164" s="78"/>
      <c r="AF164" s="78"/>
      <c r="AG164" s="78">
        <v>3911000</v>
      </c>
      <c r="AH164" s="78"/>
      <c r="AI164" s="99">
        <v>15492000</v>
      </c>
      <c r="AJ164" s="78"/>
      <c r="AK164" s="78">
        <v>24090000</v>
      </c>
      <c r="AL164" s="86"/>
      <c r="AM164" s="78"/>
      <c r="AN164" s="78"/>
      <c r="AO164" s="78"/>
      <c r="AP164" s="78"/>
      <c r="AQ164" s="78">
        <v>6100000</v>
      </c>
      <c r="AR164" s="78"/>
      <c r="AS164" s="78">
        <v>8290000</v>
      </c>
      <c r="AT164" s="78">
        <v>12000000</v>
      </c>
      <c r="AU164" s="78"/>
      <c r="AV164" s="78"/>
      <c r="AW164" s="78"/>
      <c r="AX164" s="78"/>
      <c r="BA164" s="84"/>
    </row>
    <row r="165" spans="1:53" s="83" customFormat="1">
      <c r="A165" s="78">
        <v>163</v>
      </c>
      <c r="B165" s="78" t="s">
        <v>253</v>
      </c>
      <c r="C165" s="78">
        <v>17115000</v>
      </c>
      <c r="D165" s="78"/>
      <c r="E165" s="78"/>
      <c r="F165" s="78"/>
      <c r="G165" s="78"/>
      <c r="H165" s="78"/>
      <c r="I165" s="78"/>
      <c r="J165" s="78"/>
      <c r="K165" s="104"/>
      <c r="L165" s="104"/>
      <c r="M165" s="104"/>
      <c r="N165" s="78"/>
      <c r="O165" s="78"/>
      <c r="P165" s="78"/>
      <c r="Q165" s="104"/>
      <c r="R165" s="78"/>
      <c r="S165" s="78"/>
      <c r="T165" s="78"/>
      <c r="U165" s="78"/>
      <c r="V165" s="78"/>
      <c r="W165" s="78"/>
      <c r="X165" s="78"/>
      <c r="Y165" s="78"/>
      <c r="Z165" s="78"/>
      <c r="AA165" s="104"/>
      <c r="AB165" s="78"/>
      <c r="AC165" s="78"/>
      <c r="AD165" s="78"/>
      <c r="AE165" s="78"/>
      <c r="AF165" s="78"/>
      <c r="AG165" s="78">
        <v>3115000</v>
      </c>
      <c r="AH165" s="78"/>
      <c r="AI165" s="99"/>
      <c r="AJ165" s="78"/>
      <c r="AK165" s="78"/>
      <c r="AL165" s="86"/>
      <c r="AM165" s="78"/>
      <c r="AN165" s="78"/>
      <c r="AO165" s="78"/>
      <c r="AP165" s="78"/>
      <c r="AQ165" s="78">
        <v>13200000</v>
      </c>
      <c r="AR165" s="78"/>
      <c r="AS165" s="78"/>
      <c r="AT165" s="78">
        <v>800000</v>
      </c>
      <c r="AU165" s="78"/>
      <c r="AV165" s="78"/>
      <c r="AW165" s="78"/>
      <c r="AX165" s="78"/>
      <c r="BA165" s="84"/>
    </row>
    <row r="166" spans="1:53" s="83" customFormat="1">
      <c r="A166" s="78">
        <v>164</v>
      </c>
      <c r="B166" s="78" t="s">
        <v>254</v>
      </c>
      <c r="C166" s="78" t="s">
        <v>68</v>
      </c>
      <c r="D166" s="78"/>
      <c r="E166" s="78"/>
      <c r="F166" s="78"/>
      <c r="G166" s="78"/>
      <c r="H166" s="78"/>
      <c r="I166" s="78"/>
      <c r="J166" s="78"/>
      <c r="K166" s="104"/>
      <c r="L166" s="104"/>
      <c r="M166" s="104"/>
      <c r="N166" s="78"/>
      <c r="O166" s="78"/>
      <c r="P166" s="78"/>
      <c r="Q166" s="104"/>
      <c r="R166" s="78"/>
      <c r="S166" s="78"/>
      <c r="T166" s="78"/>
      <c r="U166" s="78"/>
      <c r="V166" s="78"/>
      <c r="W166" s="78"/>
      <c r="X166" s="78"/>
      <c r="Y166" s="78"/>
      <c r="Z166" s="78"/>
      <c r="AA166" s="104"/>
      <c r="AB166" s="78"/>
      <c r="AC166" s="78"/>
      <c r="AD166" s="78"/>
      <c r="AE166" s="78"/>
      <c r="AF166" s="78"/>
      <c r="AG166" s="78"/>
      <c r="AH166" s="78"/>
      <c r="AI166" s="99"/>
      <c r="AJ166" s="78"/>
      <c r="AK166" s="78"/>
      <c r="AL166" s="86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BA166" s="84"/>
    </row>
    <row r="167" spans="1:53" s="83" customFormat="1">
      <c r="A167" s="78">
        <v>165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104"/>
      <c r="L167" s="104"/>
      <c r="M167" s="104"/>
      <c r="N167" s="78"/>
      <c r="O167" s="78"/>
      <c r="P167" s="78"/>
      <c r="Q167" s="104"/>
      <c r="R167" s="78"/>
      <c r="S167" s="78"/>
      <c r="T167" s="78"/>
      <c r="U167" s="78"/>
      <c r="V167" s="78"/>
      <c r="W167" s="78"/>
      <c r="X167" s="78"/>
      <c r="Y167" s="78"/>
      <c r="Z167" s="78"/>
      <c r="AA167" s="104"/>
      <c r="AB167" s="78"/>
      <c r="AC167" s="78"/>
      <c r="AD167" s="78"/>
      <c r="AE167" s="78"/>
      <c r="AF167" s="78"/>
      <c r="AG167" s="78"/>
      <c r="AH167" s="78"/>
      <c r="AI167" s="99"/>
      <c r="AJ167" s="78"/>
      <c r="AK167" s="78"/>
      <c r="AL167" s="86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BA167" s="84"/>
    </row>
    <row r="168" spans="1:53" s="83" customFormat="1">
      <c r="A168" s="78">
        <v>166</v>
      </c>
      <c r="B168" s="78" t="s">
        <v>255</v>
      </c>
      <c r="C168" s="78">
        <v>85229750</v>
      </c>
      <c r="D168" s="78"/>
      <c r="E168" s="78"/>
      <c r="F168" s="78"/>
      <c r="G168" s="78"/>
      <c r="H168" s="78"/>
      <c r="I168" s="78"/>
      <c r="J168" s="78"/>
      <c r="K168" s="104"/>
      <c r="L168" s="104"/>
      <c r="M168" s="104"/>
      <c r="N168" s="78"/>
      <c r="O168" s="78"/>
      <c r="P168" s="78"/>
      <c r="Q168" s="104"/>
      <c r="R168" s="78"/>
      <c r="S168" s="78"/>
      <c r="T168" s="78"/>
      <c r="U168" s="78"/>
      <c r="V168" s="78"/>
      <c r="W168" s="78"/>
      <c r="X168" s="78"/>
      <c r="Y168" s="78"/>
      <c r="Z168" s="78"/>
      <c r="AA168" s="104"/>
      <c r="AB168" s="78"/>
      <c r="AC168" s="78"/>
      <c r="AD168" s="78"/>
      <c r="AE168" s="78"/>
      <c r="AF168" s="78"/>
      <c r="AG168" s="78"/>
      <c r="AH168" s="78"/>
      <c r="AI168" s="99"/>
      <c r="AJ168" s="78">
        <v>44500000</v>
      </c>
      <c r="AK168" s="78"/>
      <c r="AL168" s="86"/>
      <c r="AM168" s="78"/>
      <c r="AN168" s="78"/>
      <c r="AO168" s="78">
        <v>27403750</v>
      </c>
      <c r="AP168" s="78">
        <v>13326000</v>
      </c>
      <c r="AQ168" s="78"/>
      <c r="AR168" s="78"/>
      <c r="AS168" s="78"/>
      <c r="AT168" s="78"/>
      <c r="AU168" s="78"/>
      <c r="AV168" s="78"/>
      <c r="AW168" s="78"/>
      <c r="AX168" s="78"/>
      <c r="BA168" s="84"/>
    </row>
    <row r="169" spans="1:53" s="83" customFormat="1">
      <c r="A169" s="78">
        <v>167</v>
      </c>
      <c r="B169" s="78" t="s">
        <v>255</v>
      </c>
      <c r="C169" s="78">
        <v>33768000</v>
      </c>
      <c r="D169" s="78"/>
      <c r="E169" s="78"/>
      <c r="F169" s="78"/>
      <c r="G169" s="78"/>
      <c r="H169" s="78"/>
      <c r="I169" s="78"/>
      <c r="J169" s="78"/>
      <c r="K169" s="104"/>
      <c r="L169" s="104"/>
      <c r="M169" s="104"/>
      <c r="N169" s="78"/>
      <c r="O169" s="78"/>
      <c r="P169" s="78"/>
      <c r="Q169" s="104"/>
      <c r="R169" s="78"/>
      <c r="S169" s="78"/>
      <c r="T169" s="78"/>
      <c r="U169" s="78"/>
      <c r="V169" s="78"/>
      <c r="W169" s="78"/>
      <c r="X169" s="78"/>
      <c r="Y169" s="78"/>
      <c r="Z169" s="78"/>
      <c r="AA169" s="104"/>
      <c r="AB169" s="78"/>
      <c r="AC169" s="78"/>
      <c r="AD169" s="78"/>
      <c r="AE169" s="78"/>
      <c r="AF169" s="78"/>
      <c r="AG169" s="78">
        <v>1631000</v>
      </c>
      <c r="AH169" s="78"/>
      <c r="AI169" s="99"/>
      <c r="AJ169" s="78"/>
      <c r="AK169" s="78"/>
      <c r="AL169" s="86"/>
      <c r="AM169" s="78"/>
      <c r="AN169" s="78"/>
      <c r="AO169" s="78">
        <v>11637000</v>
      </c>
      <c r="AP169" s="78"/>
      <c r="AQ169" s="78"/>
      <c r="AR169" s="78"/>
      <c r="AS169" s="78"/>
      <c r="AT169" s="78">
        <v>20500000</v>
      </c>
      <c r="AU169" s="78"/>
      <c r="AV169" s="78"/>
      <c r="AW169" s="78"/>
      <c r="AX169" s="78"/>
      <c r="BA169" s="84"/>
    </row>
    <row r="170" spans="1:53" s="83" customFormat="1">
      <c r="A170" s="78">
        <v>168</v>
      </c>
      <c r="B170" s="78" t="s">
        <v>256</v>
      </c>
      <c r="C170" s="78">
        <v>1675258597</v>
      </c>
      <c r="D170" s="78"/>
      <c r="E170" s="78"/>
      <c r="F170" s="78"/>
      <c r="G170" s="78"/>
      <c r="H170" s="78"/>
      <c r="I170" s="78"/>
      <c r="J170" s="78"/>
      <c r="K170" s="104"/>
      <c r="L170" s="104"/>
      <c r="M170" s="104"/>
      <c r="N170" s="78">
        <v>1675258597</v>
      </c>
      <c r="O170" s="78"/>
      <c r="P170" s="78"/>
      <c r="Q170" s="104"/>
      <c r="R170" s="78"/>
      <c r="S170" s="78"/>
      <c r="T170" s="78"/>
      <c r="U170" s="78"/>
      <c r="V170" s="78"/>
      <c r="W170" s="78"/>
      <c r="X170" s="78"/>
      <c r="Y170" s="78"/>
      <c r="Z170" s="78"/>
      <c r="AA170" s="104"/>
      <c r="AB170" s="78"/>
      <c r="AC170" s="78"/>
      <c r="AD170" s="78"/>
      <c r="AE170" s="78"/>
      <c r="AF170" s="78"/>
      <c r="AG170" s="78">
        <v>995000</v>
      </c>
      <c r="AH170" s="78"/>
      <c r="AI170" s="99"/>
      <c r="AJ170" s="78"/>
      <c r="AK170" s="78">
        <v>17567160</v>
      </c>
      <c r="AL170" s="86"/>
      <c r="AM170" s="78"/>
      <c r="AN170" s="78"/>
      <c r="AO170" s="78"/>
      <c r="AP170" s="78"/>
      <c r="AQ170" s="78"/>
      <c r="AR170" s="78"/>
      <c r="AS170" s="78">
        <v>430000</v>
      </c>
      <c r="AT170" s="78">
        <v>1000000</v>
      </c>
      <c r="AU170" s="78"/>
      <c r="AV170" s="78"/>
      <c r="AW170" s="78"/>
      <c r="AX170" s="78"/>
      <c r="BA170" s="84"/>
    </row>
    <row r="171" spans="1:53" s="83" customFormat="1">
      <c r="A171" s="78">
        <v>169</v>
      </c>
      <c r="B171" s="78" t="s">
        <v>253</v>
      </c>
      <c r="C171" s="78">
        <v>20992160</v>
      </c>
      <c r="D171" s="78"/>
      <c r="E171" s="78"/>
      <c r="F171" s="78"/>
      <c r="G171" s="78"/>
      <c r="H171" s="78"/>
      <c r="I171" s="78"/>
      <c r="J171" s="78"/>
      <c r="K171" s="104"/>
      <c r="L171" s="104"/>
      <c r="M171" s="104"/>
      <c r="N171" s="78"/>
      <c r="O171" s="78"/>
      <c r="P171" s="78"/>
      <c r="Q171" s="104"/>
      <c r="R171" s="78"/>
      <c r="S171" s="78"/>
      <c r="T171" s="78"/>
      <c r="U171" s="78"/>
      <c r="V171" s="78"/>
      <c r="W171" s="78"/>
      <c r="X171" s="78"/>
      <c r="Y171" s="78"/>
      <c r="Z171" s="78"/>
      <c r="AA171" s="104"/>
      <c r="AB171" s="78"/>
      <c r="AC171" s="78"/>
      <c r="AD171" s="78"/>
      <c r="AE171" s="78"/>
      <c r="AF171" s="78"/>
      <c r="AG171" s="78"/>
      <c r="AH171" s="78"/>
      <c r="AI171" s="99"/>
      <c r="AJ171" s="78"/>
      <c r="AK171" s="78"/>
      <c r="AL171" s="86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BA171" s="84"/>
    </row>
    <row r="172" spans="1:53" s="83" customFormat="1">
      <c r="A172" s="78">
        <v>170</v>
      </c>
      <c r="B172" s="78" t="s">
        <v>257</v>
      </c>
      <c r="C172" s="78">
        <v>14961000</v>
      </c>
      <c r="D172" s="78"/>
      <c r="E172" s="78"/>
      <c r="F172" s="78"/>
      <c r="G172" s="78"/>
      <c r="H172" s="78"/>
      <c r="I172" s="78"/>
      <c r="J172" s="78"/>
      <c r="K172" s="104"/>
      <c r="L172" s="104"/>
      <c r="M172" s="104"/>
      <c r="N172" s="78"/>
      <c r="O172" s="78"/>
      <c r="P172" s="78"/>
      <c r="Q172" s="104"/>
      <c r="R172" s="78"/>
      <c r="S172" s="78"/>
      <c r="T172" s="78"/>
      <c r="U172" s="78"/>
      <c r="V172" s="78"/>
      <c r="W172" s="78"/>
      <c r="X172" s="78"/>
      <c r="Y172" s="78"/>
      <c r="Z172" s="78"/>
      <c r="AA172" s="104"/>
      <c r="AB172" s="78"/>
      <c r="AC172" s="78"/>
      <c r="AD172" s="78"/>
      <c r="AE172" s="78"/>
      <c r="AF172" s="78"/>
      <c r="AG172" s="78">
        <v>1276000</v>
      </c>
      <c r="AH172" s="78"/>
      <c r="AI172" s="99"/>
      <c r="AJ172" s="78"/>
      <c r="AK172" s="78"/>
      <c r="AL172" s="86"/>
      <c r="AM172" s="78"/>
      <c r="AN172" s="78"/>
      <c r="AO172" s="78">
        <v>3510000</v>
      </c>
      <c r="AP172" s="78">
        <v>5525000</v>
      </c>
      <c r="AQ172" s="78">
        <v>4650000</v>
      </c>
      <c r="AR172" s="78"/>
      <c r="AS172" s="78"/>
      <c r="AT172" s="78"/>
      <c r="AU172" s="78"/>
      <c r="AV172" s="78"/>
      <c r="AW172" s="78"/>
      <c r="AX172" s="78"/>
      <c r="BA172" s="84"/>
    </row>
    <row r="173" spans="1:53" s="83" customFormat="1">
      <c r="A173" s="78">
        <v>171</v>
      </c>
      <c r="B173" s="78" t="s">
        <v>257</v>
      </c>
      <c r="C173" s="78">
        <v>11017000</v>
      </c>
      <c r="D173" s="78"/>
      <c r="E173" s="78"/>
      <c r="F173" s="78"/>
      <c r="G173" s="78"/>
      <c r="H173" s="78"/>
      <c r="I173" s="78"/>
      <c r="J173" s="78"/>
      <c r="K173" s="104"/>
      <c r="L173" s="104"/>
      <c r="M173" s="104"/>
      <c r="N173" s="78"/>
      <c r="O173" s="78"/>
      <c r="P173" s="78"/>
      <c r="Q173" s="104"/>
      <c r="R173" s="78"/>
      <c r="S173" s="78"/>
      <c r="T173" s="78"/>
      <c r="U173" s="78"/>
      <c r="V173" s="78"/>
      <c r="W173" s="78"/>
      <c r="X173" s="78"/>
      <c r="Y173" s="78"/>
      <c r="Z173" s="78"/>
      <c r="AA173" s="104"/>
      <c r="AB173" s="78"/>
      <c r="AC173" s="78">
        <v>800000</v>
      </c>
      <c r="AD173" s="78"/>
      <c r="AE173" s="78"/>
      <c r="AF173" s="78"/>
      <c r="AG173" s="78">
        <v>2059000</v>
      </c>
      <c r="AH173" s="78"/>
      <c r="AI173" s="99"/>
      <c r="AJ173" s="78"/>
      <c r="AK173" s="78"/>
      <c r="AL173" s="86"/>
      <c r="AM173" s="78"/>
      <c r="AN173" s="78">
        <v>525000</v>
      </c>
      <c r="AO173" s="78">
        <v>1777000</v>
      </c>
      <c r="AP173" s="78">
        <v>356000</v>
      </c>
      <c r="AQ173" s="78"/>
      <c r="AR173" s="78"/>
      <c r="AS173" s="78"/>
      <c r="AT173" s="78">
        <v>5500000</v>
      </c>
      <c r="AU173" s="78"/>
      <c r="AV173" s="78"/>
      <c r="AW173" s="78"/>
      <c r="AX173" s="78"/>
      <c r="BA173" s="84"/>
    </row>
    <row r="174" spans="1:53" s="83" customFormat="1">
      <c r="A174" s="78">
        <v>172</v>
      </c>
      <c r="B174" s="78" t="s">
        <v>257</v>
      </c>
      <c r="C174" s="78">
        <v>41004800</v>
      </c>
      <c r="D174" s="78"/>
      <c r="E174" s="78"/>
      <c r="F174" s="78"/>
      <c r="G174" s="78"/>
      <c r="H174" s="78"/>
      <c r="I174" s="78"/>
      <c r="J174" s="78"/>
      <c r="K174" s="104"/>
      <c r="L174" s="104"/>
      <c r="M174" s="104"/>
      <c r="N174" s="78"/>
      <c r="O174" s="78"/>
      <c r="P174" s="78"/>
      <c r="Q174" s="104"/>
      <c r="R174" s="78"/>
      <c r="S174" s="78"/>
      <c r="T174" s="78"/>
      <c r="U174" s="78"/>
      <c r="V174" s="78"/>
      <c r="W174" s="78"/>
      <c r="X174" s="78"/>
      <c r="Y174" s="78"/>
      <c r="Z174" s="78"/>
      <c r="AA174" s="104"/>
      <c r="AB174" s="78"/>
      <c r="AC174" s="78">
        <v>2500000</v>
      </c>
      <c r="AD174" s="78"/>
      <c r="AE174" s="78"/>
      <c r="AF174" s="78"/>
      <c r="AG174" s="78">
        <v>1289000</v>
      </c>
      <c r="AH174" s="78">
        <v>14155800</v>
      </c>
      <c r="AI174" s="99"/>
      <c r="AJ174" s="78"/>
      <c r="AK174" s="78"/>
      <c r="AL174" s="86"/>
      <c r="AM174" s="78"/>
      <c r="AN174" s="78"/>
      <c r="AO174" s="78">
        <v>2886000</v>
      </c>
      <c r="AP174" s="78">
        <v>10844000</v>
      </c>
      <c r="AQ174" s="78">
        <v>3900000</v>
      </c>
      <c r="AR174" s="78">
        <v>930000</v>
      </c>
      <c r="AS174" s="78"/>
      <c r="AT174" s="78">
        <v>4500000</v>
      </c>
      <c r="AU174" s="78"/>
      <c r="AV174" s="78"/>
      <c r="AW174" s="78"/>
      <c r="AX174" s="78"/>
      <c r="BA174" s="84"/>
    </row>
    <row r="175" spans="1:53" s="83" customFormat="1">
      <c r="A175" s="78">
        <v>173</v>
      </c>
      <c r="B175" s="78" t="s">
        <v>257</v>
      </c>
      <c r="C175" s="78">
        <v>42574716</v>
      </c>
      <c r="D175" s="78"/>
      <c r="E175" s="78"/>
      <c r="F175" s="78"/>
      <c r="G175" s="78"/>
      <c r="H175" s="78"/>
      <c r="I175" s="78"/>
      <c r="J175" s="78"/>
      <c r="K175" s="104"/>
      <c r="L175" s="104"/>
      <c r="M175" s="104"/>
      <c r="N175" s="78"/>
      <c r="O175" s="78"/>
      <c r="P175" s="78"/>
      <c r="Q175" s="104"/>
      <c r="R175" s="78"/>
      <c r="S175" s="78"/>
      <c r="T175" s="78"/>
      <c r="U175" s="78"/>
      <c r="V175" s="78"/>
      <c r="W175" s="78"/>
      <c r="X175" s="78"/>
      <c r="Y175" s="78"/>
      <c r="Z175" s="78"/>
      <c r="AA175" s="104"/>
      <c r="AB175" s="78"/>
      <c r="AC175" s="78"/>
      <c r="AD175" s="78"/>
      <c r="AE175" s="78"/>
      <c r="AF175" s="78"/>
      <c r="AG175" s="78"/>
      <c r="AH175" s="78"/>
      <c r="AI175" s="99"/>
      <c r="AJ175" s="78"/>
      <c r="AK175" s="78"/>
      <c r="AL175" s="86"/>
      <c r="AM175" s="78"/>
      <c r="AN175" s="78"/>
      <c r="AO175" s="78">
        <v>42574716</v>
      </c>
      <c r="AP175" s="78"/>
      <c r="AQ175" s="78"/>
      <c r="AR175" s="78"/>
      <c r="AS175" s="78"/>
      <c r="AT175" s="78"/>
      <c r="AU175" s="78"/>
      <c r="AV175" s="78"/>
      <c r="AW175" s="78"/>
      <c r="AX175" s="78"/>
      <c r="BA175" s="84"/>
    </row>
    <row r="176" spans="1:53" s="83" customFormat="1">
      <c r="A176" s="78">
        <v>174</v>
      </c>
      <c r="B176" s="78" t="s">
        <v>258</v>
      </c>
      <c r="C176" s="78">
        <v>43450000</v>
      </c>
      <c r="D176" s="78"/>
      <c r="E176" s="78"/>
      <c r="F176" s="78"/>
      <c r="G176" s="78"/>
      <c r="H176" s="78"/>
      <c r="I176" s="78"/>
      <c r="J176" s="78"/>
      <c r="K176" s="104"/>
      <c r="L176" s="104"/>
      <c r="M176" s="104"/>
      <c r="N176" s="78"/>
      <c r="O176" s="78"/>
      <c r="P176" s="78"/>
      <c r="Q176" s="104"/>
      <c r="R176" s="78"/>
      <c r="S176" s="78"/>
      <c r="T176" s="78"/>
      <c r="U176" s="78"/>
      <c r="V176" s="78"/>
      <c r="W176" s="78"/>
      <c r="X176" s="78"/>
      <c r="Y176" s="78"/>
      <c r="Z176" s="78"/>
      <c r="AA176" s="104"/>
      <c r="AB176" s="78"/>
      <c r="AC176" s="78"/>
      <c r="AD176" s="78"/>
      <c r="AE176" s="78"/>
      <c r="AF176" s="78"/>
      <c r="AG176" s="78"/>
      <c r="AH176" s="78"/>
      <c r="AI176" s="99"/>
      <c r="AJ176" s="78"/>
      <c r="AK176" s="78"/>
      <c r="AL176" s="86"/>
      <c r="AM176" s="78"/>
      <c r="AN176" s="78"/>
      <c r="AO176" s="78"/>
      <c r="AP176" s="78"/>
      <c r="AQ176" s="78">
        <v>23950000</v>
      </c>
      <c r="AR176" s="78"/>
      <c r="AS176" s="78"/>
      <c r="AT176" s="78">
        <v>19500000</v>
      </c>
      <c r="AU176" s="78"/>
      <c r="AV176" s="78"/>
      <c r="AW176" s="78"/>
      <c r="AX176" s="78"/>
      <c r="BA176" s="84"/>
    </row>
    <row r="177" spans="1:53" s="83" customFormat="1">
      <c r="A177" s="78">
        <v>175</v>
      </c>
      <c r="B177" s="78" t="s">
        <v>259</v>
      </c>
      <c r="C177" s="78">
        <v>7861769258</v>
      </c>
      <c r="D177" s="78"/>
      <c r="E177" s="78"/>
      <c r="F177" s="78"/>
      <c r="G177" s="78"/>
      <c r="H177" s="78"/>
      <c r="I177" s="78"/>
      <c r="J177" s="78"/>
      <c r="K177" s="104"/>
      <c r="L177" s="104"/>
      <c r="M177" s="104"/>
      <c r="N177" s="78"/>
      <c r="O177" s="78">
        <v>7861769258</v>
      </c>
      <c r="P177" s="78"/>
      <c r="Q177" s="104"/>
      <c r="R177" s="78"/>
      <c r="S177" s="78"/>
      <c r="T177" s="78"/>
      <c r="U177" s="78"/>
      <c r="V177" s="78"/>
      <c r="W177" s="78"/>
      <c r="X177" s="78"/>
      <c r="Y177" s="78"/>
      <c r="Z177" s="78"/>
      <c r="AA177" s="104"/>
      <c r="AB177" s="78"/>
      <c r="AC177" s="78"/>
      <c r="AD177" s="78"/>
      <c r="AE177" s="78"/>
      <c r="AF177" s="78"/>
      <c r="AG177" s="78"/>
      <c r="AH177" s="78"/>
      <c r="AI177" s="99"/>
      <c r="AJ177" s="78"/>
      <c r="AK177" s="78"/>
      <c r="AL177" s="86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BA177" s="84"/>
    </row>
    <row r="178" spans="1:53" s="83" customFormat="1">
      <c r="A178" s="78">
        <v>176</v>
      </c>
      <c r="B178" s="78" t="s">
        <v>260</v>
      </c>
      <c r="C178" s="78">
        <v>1174230742</v>
      </c>
      <c r="D178" s="78"/>
      <c r="E178" s="78"/>
      <c r="F178" s="78"/>
      <c r="G178" s="78"/>
      <c r="H178" s="78"/>
      <c r="I178" s="78"/>
      <c r="J178" s="78"/>
      <c r="K178" s="104"/>
      <c r="L178" s="104"/>
      <c r="M178" s="104"/>
      <c r="N178" s="78"/>
      <c r="O178" s="78"/>
      <c r="P178" s="78"/>
      <c r="Q178" s="104"/>
      <c r="R178" s="78"/>
      <c r="S178" s="78"/>
      <c r="T178" s="78"/>
      <c r="U178" s="78"/>
      <c r="V178" s="78"/>
      <c r="W178" s="78"/>
      <c r="X178" s="78"/>
      <c r="Y178" s="78"/>
      <c r="Z178" s="78"/>
      <c r="AA178" s="104"/>
      <c r="AB178" s="78"/>
      <c r="AC178" s="78"/>
      <c r="AD178" s="78"/>
      <c r="AE178" s="78"/>
      <c r="AF178" s="78"/>
      <c r="AG178" s="78"/>
      <c r="AH178" s="78"/>
      <c r="AI178" s="99"/>
      <c r="AJ178" s="78"/>
      <c r="AK178" s="78"/>
      <c r="AL178" s="86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BA178" s="84"/>
    </row>
    <row r="179" spans="1:53" s="83" customFormat="1">
      <c r="A179" s="78">
        <v>177</v>
      </c>
      <c r="B179" s="78" t="s">
        <v>261</v>
      </c>
      <c r="C179" s="78" t="s">
        <v>68</v>
      </c>
      <c r="D179" s="78"/>
      <c r="E179" s="78" t="s">
        <v>207</v>
      </c>
      <c r="F179" s="78"/>
      <c r="G179" s="78"/>
      <c r="H179" s="78"/>
      <c r="I179" s="78"/>
      <c r="J179" s="78"/>
      <c r="K179" s="104"/>
      <c r="L179" s="104"/>
      <c r="M179" s="104"/>
      <c r="N179" s="78"/>
      <c r="O179" s="78">
        <v>1174230742</v>
      </c>
      <c r="P179" s="78"/>
      <c r="Q179" s="104"/>
      <c r="R179" s="78"/>
      <c r="S179" s="78"/>
      <c r="T179" s="78"/>
      <c r="U179" s="78"/>
      <c r="V179" s="78"/>
      <c r="W179" s="78"/>
      <c r="X179" s="78"/>
      <c r="Y179" s="78"/>
      <c r="Z179" s="78"/>
      <c r="AA179" s="104"/>
      <c r="AB179" s="78"/>
      <c r="AC179" s="78"/>
      <c r="AD179" s="78"/>
      <c r="AE179" s="78"/>
      <c r="AF179" s="78"/>
      <c r="AG179" s="78"/>
      <c r="AH179" s="78"/>
      <c r="AI179" s="99"/>
      <c r="AJ179" s="78"/>
      <c r="AK179" s="78"/>
      <c r="AL179" s="86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</row>
    <row r="180" spans="1:53" s="83" customFormat="1">
      <c r="A180" s="78">
        <v>178</v>
      </c>
      <c r="B180" s="78" t="s">
        <v>262</v>
      </c>
      <c r="C180" s="78">
        <v>115000000</v>
      </c>
      <c r="D180" s="78"/>
      <c r="E180" s="78"/>
      <c r="F180" s="78"/>
      <c r="G180" s="78"/>
      <c r="H180" s="78"/>
      <c r="I180" s="78"/>
      <c r="J180" s="78"/>
      <c r="K180" s="104"/>
      <c r="L180" s="104"/>
      <c r="M180" s="104"/>
      <c r="N180" s="78"/>
      <c r="O180" s="78"/>
      <c r="P180" s="78">
        <v>115000000</v>
      </c>
      <c r="Q180" s="104"/>
      <c r="R180" s="78"/>
      <c r="S180" s="78"/>
      <c r="T180" s="78"/>
      <c r="U180" s="78"/>
      <c r="V180" s="78"/>
      <c r="W180" s="78"/>
      <c r="X180" s="78"/>
      <c r="Y180" s="78"/>
      <c r="Z180" s="78"/>
      <c r="AA180" s="104"/>
      <c r="AB180" s="78"/>
      <c r="AC180" s="78"/>
      <c r="AD180" s="78"/>
      <c r="AE180" s="78"/>
      <c r="AF180" s="78"/>
      <c r="AG180" s="78"/>
      <c r="AH180" s="78"/>
      <c r="AI180" s="99"/>
      <c r="AJ180" s="78"/>
      <c r="AK180" s="78"/>
      <c r="AL180" s="86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</row>
    <row r="181" spans="1:53" s="83" customFormat="1">
      <c r="A181" s="78">
        <v>179</v>
      </c>
      <c r="B181" s="78" t="s">
        <v>263</v>
      </c>
      <c r="C181" s="78">
        <v>492000000</v>
      </c>
      <c r="D181" s="78"/>
      <c r="E181" s="78"/>
      <c r="F181" s="78"/>
      <c r="G181" s="78"/>
      <c r="H181" s="78"/>
      <c r="I181" s="78"/>
      <c r="J181" s="78"/>
      <c r="K181" s="104"/>
      <c r="L181" s="104"/>
      <c r="M181" s="104"/>
      <c r="N181" s="78"/>
      <c r="O181" s="78"/>
      <c r="P181" s="78"/>
      <c r="Q181" s="104"/>
      <c r="R181" s="78">
        <v>492000000</v>
      </c>
      <c r="S181" s="78"/>
      <c r="T181" s="78"/>
      <c r="U181" s="78"/>
      <c r="V181" s="78"/>
      <c r="W181" s="78"/>
      <c r="X181" s="78"/>
      <c r="Y181" s="78"/>
      <c r="Z181" s="78"/>
      <c r="AA181" s="104"/>
      <c r="AB181" s="78"/>
      <c r="AC181" s="78"/>
      <c r="AD181" s="78"/>
      <c r="AE181" s="78"/>
      <c r="AF181" s="78"/>
      <c r="AG181" s="78"/>
      <c r="AH181" s="78"/>
      <c r="AI181" s="99"/>
      <c r="AJ181" s="78"/>
      <c r="AK181" s="78"/>
      <c r="AL181" s="86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</row>
    <row r="182" spans="1:53" s="83" customFormat="1">
      <c r="A182" s="78">
        <v>180</v>
      </c>
      <c r="B182" s="78" t="s">
        <v>264</v>
      </c>
      <c r="C182" s="78">
        <v>1048959866</v>
      </c>
      <c r="D182" s="78"/>
      <c r="E182" s="78">
        <v>3866076219</v>
      </c>
      <c r="F182" s="78"/>
      <c r="G182" s="78"/>
      <c r="H182" s="78"/>
      <c r="I182" s="78"/>
      <c r="J182" s="78"/>
      <c r="K182" s="104">
        <v>14567483</v>
      </c>
      <c r="L182" s="104">
        <v>562216325</v>
      </c>
      <c r="M182" s="104">
        <v>1955714302</v>
      </c>
      <c r="N182" s="78"/>
      <c r="O182" s="78"/>
      <c r="P182" s="78"/>
      <c r="Q182" s="104">
        <v>3880078</v>
      </c>
      <c r="R182" s="78"/>
      <c r="S182" s="78">
        <v>33320100</v>
      </c>
      <c r="T182" s="78"/>
      <c r="U182" s="78">
        <v>202885901</v>
      </c>
      <c r="V182" s="78">
        <v>203518205</v>
      </c>
      <c r="W182" s="78"/>
      <c r="X182" s="78"/>
      <c r="Y182" s="79">
        <v>74373054</v>
      </c>
      <c r="Z182" s="78"/>
      <c r="AA182" s="79">
        <v>1248457229</v>
      </c>
      <c r="AB182" s="79">
        <v>15215833</v>
      </c>
      <c r="AC182" s="78"/>
      <c r="AD182" s="78"/>
      <c r="AE182" s="78"/>
      <c r="AF182" s="78"/>
      <c r="AG182" s="78"/>
      <c r="AH182" s="78"/>
      <c r="AI182" s="99"/>
      <c r="AJ182" s="78"/>
      <c r="AK182" s="78"/>
      <c r="AL182" s="86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>
        <v>965445873</v>
      </c>
      <c r="AX182" s="78"/>
    </row>
    <row r="183" spans="1:53" s="83" customFormat="1">
      <c r="A183" s="78">
        <v>181</v>
      </c>
      <c r="B183" s="78" t="s">
        <v>266</v>
      </c>
      <c r="C183" s="78">
        <v>1480967993</v>
      </c>
      <c r="D183" s="78"/>
      <c r="E183" s="78"/>
      <c r="F183" s="78">
        <v>1257709270</v>
      </c>
      <c r="G183" s="78"/>
      <c r="H183" s="78"/>
      <c r="I183" s="78"/>
      <c r="J183" s="78"/>
      <c r="K183" s="104"/>
      <c r="L183" s="104"/>
      <c r="M183" s="104"/>
      <c r="N183" s="78"/>
      <c r="O183" s="78"/>
      <c r="P183" s="78"/>
      <c r="Q183" s="104"/>
      <c r="R183" s="78"/>
      <c r="S183" s="78"/>
      <c r="T183" s="78"/>
      <c r="U183" s="78"/>
      <c r="V183" s="78"/>
      <c r="W183" s="78"/>
      <c r="X183" s="78"/>
      <c r="Y183" s="78"/>
      <c r="Z183" s="78"/>
      <c r="AA183" s="79">
        <v>223258723</v>
      </c>
      <c r="AB183" s="78"/>
      <c r="AC183" s="78"/>
      <c r="AD183" s="78"/>
      <c r="AE183" s="78"/>
      <c r="AF183" s="78"/>
      <c r="AG183" s="78"/>
      <c r="AH183" s="78"/>
      <c r="AI183" s="99"/>
      <c r="AJ183" s="78"/>
      <c r="AK183" s="78"/>
      <c r="AL183" s="86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</row>
    <row r="184" spans="1:53" s="83" customFormat="1">
      <c r="A184" s="78">
        <v>182</v>
      </c>
      <c r="B184" s="78" t="s">
        <v>267</v>
      </c>
      <c r="C184" s="78">
        <v>1689315435</v>
      </c>
      <c r="D184" s="78"/>
      <c r="E184" s="78"/>
      <c r="F184" s="78"/>
      <c r="G184" s="78"/>
      <c r="H184" s="78"/>
      <c r="I184" s="78"/>
      <c r="J184" s="78"/>
      <c r="K184" s="104"/>
      <c r="L184" s="104"/>
      <c r="M184" s="104"/>
      <c r="N184" s="78"/>
      <c r="O184" s="78"/>
      <c r="P184" s="78"/>
      <c r="Q184" s="104"/>
      <c r="R184" s="78"/>
      <c r="S184" s="78"/>
      <c r="T184" s="78"/>
      <c r="U184" s="78"/>
      <c r="V184" s="78"/>
      <c r="W184" s="78"/>
      <c r="X184" s="78"/>
      <c r="Y184" s="78"/>
      <c r="Z184" s="78"/>
      <c r="AA184" s="104"/>
      <c r="AB184" s="78"/>
      <c r="AC184" s="78"/>
      <c r="AD184" s="78"/>
      <c r="AE184" s="78"/>
      <c r="AF184" s="78">
        <v>1689315435</v>
      </c>
      <c r="AG184" s="78"/>
      <c r="AH184" s="78"/>
      <c r="AI184" s="99"/>
      <c r="AJ184" s="78"/>
      <c r="AK184" s="78"/>
      <c r="AL184" s="86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</row>
    <row r="185" spans="1:53" s="83" customFormat="1">
      <c r="A185" s="78">
        <v>183</v>
      </c>
      <c r="B185" s="78" t="s">
        <v>268</v>
      </c>
      <c r="C185" s="78">
        <v>4020000000</v>
      </c>
      <c r="D185" s="78"/>
      <c r="E185" s="78"/>
      <c r="F185" s="78"/>
      <c r="G185" s="78"/>
      <c r="H185" s="78"/>
      <c r="I185" s="78"/>
      <c r="J185" s="78"/>
      <c r="K185" s="104"/>
      <c r="L185" s="104"/>
      <c r="M185" s="104"/>
      <c r="N185" s="78"/>
      <c r="O185" s="78"/>
      <c r="P185" s="78"/>
      <c r="Q185" s="104"/>
      <c r="R185" s="78"/>
      <c r="S185" s="78"/>
      <c r="T185" s="78"/>
      <c r="U185" s="78"/>
      <c r="V185" s="78"/>
      <c r="W185" s="78">
        <v>4020000000</v>
      </c>
      <c r="X185" s="78"/>
      <c r="Y185" s="78"/>
      <c r="Z185" s="78"/>
      <c r="AA185" s="104"/>
      <c r="AB185" s="78"/>
      <c r="AC185" s="78"/>
      <c r="AD185" s="78"/>
      <c r="AE185" s="78"/>
      <c r="AF185" s="78"/>
      <c r="AG185" s="78"/>
      <c r="AH185" s="78"/>
      <c r="AI185" s="99"/>
      <c r="AJ185" s="78"/>
      <c r="AK185" s="78"/>
      <c r="AL185" s="86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</row>
    <row r="186" spans="1:53" s="83" customFormat="1">
      <c r="A186" s="78">
        <v>184</v>
      </c>
      <c r="B186" s="78" t="s">
        <v>269</v>
      </c>
      <c r="C186" s="78">
        <v>1720809046</v>
      </c>
      <c r="D186" s="78"/>
      <c r="E186" s="78"/>
      <c r="F186" s="78"/>
      <c r="G186" s="78"/>
      <c r="H186" s="78"/>
      <c r="I186" s="78">
        <v>1720809046</v>
      </c>
      <c r="J186" s="78"/>
      <c r="K186" s="104"/>
      <c r="L186" s="104"/>
      <c r="M186" s="104"/>
      <c r="N186" s="78"/>
      <c r="O186" s="78"/>
      <c r="P186" s="78"/>
      <c r="Q186" s="104"/>
      <c r="R186" s="78"/>
      <c r="S186" s="78"/>
      <c r="T186" s="78"/>
      <c r="U186" s="78"/>
      <c r="V186" s="78"/>
      <c r="W186" s="78"/>
      <c r="X186" s="78"/>
      <c r="Y186" s="78"/>
      <c r="Z186" s="78"/>
      <c r="AA186" s="104"/>
      <c r="AB186" s="78"/>
      <c r="AC186" s="78"/>
      <c r="AD186" s="78"/>
      <c r="AE186" s="78"/>
      <c r="AF186" s="78"/>
      <c r="AG186" s="78"/>
      <c r="AH186" s="78"/>
      <c r="AI186" s="99"/>
      <c r="AJ186" s="78"/>
      <c r="AK186" s="78"/>
      <c r="AL186" s="86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</row>
    <row r="187" spans="1:53" s="83" customFormat="1">
      <c r="A187" s="78">
        <v>185</v>
      </c>
      <c r="B187" s="78" t="s">
        <v>243</v>
      </c>
      <c r="C187" s="78">
        <v>492000000</v>
      </c>
      <c r="D187" s="78"/>
      <c r="E187" s="78"/>
      <c r="F187" s="78"/>
      <c r="G187" s="78"/>
      <c r="H187" s="78"/>
      <c r="I187" s="78"/>
      <c r="J187" s="78"/>
      <c r="K187" s="104"/>
      <c r="L187" s="104"/>
      <c r="M187" s="104"/>
      <c r="N187" s="78"/>
      <c r="O187" s="78"/>
      <c r="P187" s="78"/>
      <c r="Q187" s="104"/>
      <c r="R187" s="78">
        <v>492000000</v>
      </c>
      <c r="S187" s="78"/>
      <c r="T187" s="78"/>
      <c r="U187" s="78"/>
      <c r="V187" s="78"/>
      <c r="W187" s="78"/>
      <c r="X187" s="78"/>
      <c r="Y187" s="78"/>
      <c r="Z187" s="78"/>
      <c r="AA187" s="104"/>
      <c r="AB187" s="78"/>
      <c r="AC187" s="78"/>
      <c r="AD187" s="78"/>
      <c r="AE187" s="78"/>
      <c r="AF187" s="78"/>
      <c r="AG187" s="78"/>
      <c r="AH187" s="78"/>
      <c r="AI187" s="99"/>
      <c r="AJ187" s="78"/>
      <c r="AK187" s="78"/>
      <c r="AL187" s="86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</row>
    <row r="188" spans="1:53" s="83" customFormat="1">
      <c r="A188" s="78"/>
      <c r="B188" s="78" t="s">
        <v>162</v>
      </c>
      <c r="C188" s="78"/>
      <c r="D188" s="78"/>
      <c r="E188" s="78">
        <f>SUM(E3:E187)</f>
        <v>45958336282</v>
      </c>
      <c r="F188" s="78">
        <f>SUM(F3:F187)</f>
        <v>15483604303</v>
      </c>
      <c r="G188" s="78">
        <f t="shared" ref="G188:AY188" si="2">SUM(G3:G187)</f>
        <v>2176800000</v>
      </c>
      <c r="H188" s="78">
        <f t="shared" si="2"/>
        <v>696000000</v>
      </c>
      <c r="I188" s="78">
        <f t="shared" si="2"/>
        <v>11082343399</v>
      </c>
      <c r="J188" s="78">
        <f t="shared" si="2"/>
        <v>2235262088</v>
      </c>
      <c r="K188" s="104">
        <f t="shared" si="2"/>
        <v>176580433</v>
      </c>
      <c r="L188" s="104">
        <f t="shared" si="2"/>
        <v>6713034350</v>
      </c>
      <c r="M188" s="104">
        <f t="shared" si="2"/>
        <v>23847028131</v>
      </c>
      <c r="N188" s="78">
        <f t="shared" si="2"/>
        <v>4513849274</v>
      </c>
      <c r="O188" s="78">
        <f t="shared" si="2"/>
        <v>9036000000</v>
      </c>
      <c r="P188" s="78">
        <f t="shared" si="2"/>
        <v>18752666360</v>
      </c>
      <c r="Q188" s="104">
        <f t="shared" si="2"/>
        <v>64748946</v>
      </c>
      <c r="R188" s="78">
        <f t="shared" si="2"/>
        <v>2151000000</v>
      </c>
      <c r="S188" s="78">
        <f t="shared" si="2"/>
        <v>4110436227</v>
      </c>
      <c r="T188" s="78">
        <f t="shared" si="2"/>
        <v>6050000000</v>
      </c>
      <c r="U188" s="78">
        <f>SUM(U3:U187)</f>
        <v>2443854438</v>
      </c>
      <c r="V188" s="78">
        <f>SUM(V3:V187)</f>
        <v>2424042104</v>
      </c>
      <c r="W188" s="78">
        <f t="shared" si="2"/>
        <v>12893302959</v>
      </c>
      <c r="X188" s="78">
        <f t="shared" si="2"/>
        <v>0</v>
      </c>
      <c r="Y188" s="78">
        <f t="shared" si="2"/>
        <v>891770116</v>
      </c>
      <c r="Z188" s="78">
        <f t="shared" si="2"/>
        <v>0</v>
      </c>
      <c r="AA188" s="104">
        <f t="shared" si="2"/>
        <v>17656669423</v>
      </c>
      <c r="AB188" s="78">
        <f t="shared" si="2"/>
        <v>183748956</v>
      </c>
      <c r="AC188" s="78">
        <f t="shared" si="2"/>
        <v>62083858</v>
      </c>
      <c r="AD188" s="78">
        <f t="shared" si="2"/>
        <v>326925500</v>
      </c>
      <c r="AE188" s="78">
        <f t="shared" si="2"/>
        <v>2206204000</v>
      </c>
      <c r="AF188" s="78">
        <f t="shared" si="2"/>
        <v>18640560014</v>
      </c>
      <c r="AG188" s="78">
        <f t="shared" si="2"/>
        <v>101594000</v>
      </c>
      <c r="AH188" s="78">
        <f t="shared" si="2"/>
        <v>102559800</v>
      </c>
      <c r="AI188" s="99">
        <f t="shared" si="2"/>
        <v>238012000</v>
      </c>
      <c r="AJ188" s="78">
        <f t="shared" si="2"/>
        <v>180915000</v>
      </c>
      <c r="AK188" s="78">
        <f t="shared" si="2"/>
        <v>1008029927</v>
      </c>
      <c r="AL188" s="78">
        <f t="shared" si="2"/>
        <v>737070000</v>
      </c>
      <c r="AM188" s="78">
        <f t="shared" si="2"/>
        <v>211137000</v>
      </c>
      <c r="AN188" s="78">
        <f t="shared" si="2"/>
        <v>84426000</v>
      </c>
      <c r="AO188" s="78">
        <f t="shared" si="2"/>
        <v>1046674266</v>
      </c>
      <c r="AP188" s="78">
        <f t="shared" si="2"/>
        <v>296641000</v>
      </c>
      <c r="AQ188" s="78">
        <f t="shared" si="2"/>
        <v>147306300</v>
      </c>
      <c r="AR188" s="78">
        <f t="shared" si="2"/>
        <v>66555000</v>
      </c>
      <c r="AS188" s="78">
        <f t="shared" si="2"/>
        <v>120189000</v>
      </c>
      <c r="AT188" s="78">
        <f t="shared" si="2"/>
        <v>437011000</v>
      </c>
      <c r="AU188" s="78">
        <f t="shared" si="2"/>
        <v>0</v>
      </c>
      <c r="AV188" s="78">
        <f t="shared" si="2"/>
        <v>120605760</v>
      </c>
      <c r="AW188" s="78">
        <f t="shared" si="2"/>
        <v>10984537931</v>
      </c>
      <c r="AX188" s="78">
        <f t="shared" si="2"/>
        <v>0</v>
      </c>
      <c r="AY188" s="78">
        <f t="shared" si="2"/>
        <v>198744802</v>
      </c>
      <c r="AZ188" s="85">
        <f>SUM(D188:AY188)</f>
        <v>226858859947</v>
      </c>
    </row>
    <row r="189" spans="1:53" s="83" customFormat="1">
      <c r="A189" s="78"/>
      <c r="B189" s="78"/>
      <c r="C189" s="78"/>
      <c r="D189" s="78"/>
      <c r="E189" s="79" t="s">
        <v>203</v>
      </c>
      <c r="F189" s="79" t="s">
        <v>2</v>
      </c>
      <c r="G189" s="79" t="s">
        <v>3</v>
      </c>
      <c r="H189" s="96" t="s">
        <v>116</v>
      </c>
      <c r="I189" s="79" t="s">
        <v>4</v>
      </c>
      <c r="J189" s="79" t="s">
        <v>5</v>
      </c>
      <c r="K189" s="104" t="s">
        <v>117</v>
      </c>
      <c r="L189" s="104" t="s">
        <v>6</v>
      </c>
      <c r="M189" s="104" t="s">
        <v>7</v>
      </c>
      <c r="N189" s="79" t="s">
        <v>8</v>
      </c>
      <c r="O189" s="79" t="s">
        <v>9</v>
      </c>
      <c r="P189" s="79" t="s">
        <v>139</v>
      </c>
      <c r="Q189" s="104" t="s">
        <v>10</v>
      </c>
      <c r="R189" s="79" t="s">
        <v>11</v>
      </c>
      <c r="S189" s="79" t="s">
        <v>12</v>
      </c>
      <c r="T189" s="79" t="s">
        <v>132</v>
      </c>
      <c r="U189" s="79" t="s">
        <v>129</v>
      </c>
      <c r="V189" s="79" t="s">
        <v>13</v>
      </c>
      <c r="W189" s="79" t="s">
        <v>40</v>
      </c>
      <c r="X189" s="79" t="s">
        <v>14</v>
      </c>
      <c r="Y189" s="79" t="s">
        <v>15</v>
      </c>
      <c r="Z189" s="79" t="s">
        <v>16</v>
      </c>
      <c r="AA189" s="79" t="s">
        <v>46</v>
      </c>
      <c r="AB189" s="79" t="s">
        <v>36</v>
      </c>
      <c r="AC189" s="79" t="s">
        <v>17</v>
      </c>
      <c r="AD189" s="79" t="s">
        <v>18</v>
      </c>
      <c r="AE189" s="79" t="s">
        <v>92</v>
      </c>
      <c r="AF189" s="79" t="s">
        <v>19</v>
      </c>
      <c r="AG189" s="79" t="s">
        <v>20</v>
      </c>
      <c r="AH189" s="79" t="s">
        <v>21</v>
      </c>
      <c r="AI189" s="79" t="s">
        <v>22</v>
      </c>
      <c r="AJ189" s="79" t="s">
        <v>23</v>
      </c>
      <c r="AK189" s="80" t="s">
        <v>24</v>
      </c>
      <c r="AL189" s="79" t="s">
        <v>121</v>
      </c>
      <c r="AM189" s="79" t="s">
        <v>120</v>
      </c>
      <c r="AN189" s="79" t="s">
        <v>25</v>
      </c>
      <c r="AO189" s="79" t="s">
        <v>26</v>
      </c>
      <c r="AP189" s="79" t="s">
        <v>133</v>
      </c>
      <c r="AQ189" s="79" t="s">
        <v>27</v>
      </c>
      <c r="AR189" s="79" t="s">
        <v>28</v>
      </c>
      <c r="AS189" s="79" t="s">
        <v>29</v>
      </c>
      <c r="AT189" s="79" t="s">
        <v>30</v>
      </c>
      <c r="AU189" s="79" t="s">
        <v>31</v>
      </c>
      <c r="AV189" s="79" t="s">
        <v>32</v>
      </c>
      <c r="AW189" s="79" t="s">
        <v>33</v>
      </c>
      <c r="AX189" s="79" t="s">
        <v>34</v>
      </c>
      <c r="AY189" s="79" t="s">
        <v>35</v>
      </c>
      <c r="AZ189" s="80"/>
    </row>
    <row r="190" spans="1:53" s="83" customFormat="1">
      <c r="A190" s="78"/>
      <c r="B190" s="78"/>
      <c r="C190" s="78"/>
      <c r="D190" s="78"/>
      <c r="E190" s="79">
        <v>44017000000</v>
      </c>
      <c r="F190" s="79">
        <v>15470000000</v>
      </c>
      <c r="G190" s="79">
        <v>1329000000</v>
      </c>
      <c r="H190" s="79">
        <v>696000000</v>
      </c>
      <c r="I190" s="79">
        <v>8186000000</v>
      </c>
      <c r="J190" s="79">
        <v>2700000000</v>
      </c>
      <c r="K190" s="104">
        <v>180000000</v>
      </c>
      <c r="L190" s="104">
        <v>6489000000</v>
      </c>
      <c r="M190" s="104">
        <v>23016000000</v>
      </c>
      <c r="N190" s="79">
        <v>3019000000</v>
      </c>
      <c r="O190" s="79">
        <v>9036000000</v>
      </c>
      <c r="P190" s="79">
        <v>18754000000</v>
      </c>
      <c r="Q190" s="104">
        <v>47000000</v>
      </c>
      <c r="R190" s="79">
        <v>2560000000</v>
      </c>
      <c r="S190" s="79">
        <v>5006000000</v>
      </c>
      <c r="T190" s="79">
        <v>6050000000</v>
      </c>
      <c r="U190" s="79">
        <v>2180000000</v>
      </c>
      <c r="V190" s="79">
        <v>2329000000</v>
      </c>
      <c r="W190" s="79">
        <v>8876000000</v>
      </c>
      <c r="X190" s="79">
        <v>243000000</v>
      </c>
      <c r="Y190" s="79">
        <v>898000000</v>
      </c>
      <c r="Z190" s="79">
        <v>290000000</v>
      </c>
      <c r="AA190" s="79">
        <v>17080000000</v>
      </c>
      <c r="AB190" s="79">
        <v>194000000</v>
      </c>
      <c r="AC190" s="79">
        <v>10000000</v>
      </c>
      <c r="AD190" s="79">
        <v>430000000</v>
      </c>
      <c r="AE190" s="98">
        <v>2203000000</v>
      </c>
      <c r="AF190" s="79">
        <v>18600000000</v>
      </c>
      <c r="AG190" s="79">
        <v>240000000</v>
      </c>
      <c r="AH190" s="79">
        <v>550000000</v>
      </c>
      <c r="AI190" s="79">
        <v>50000000</v>
      </c>
      <c r="AJ190" s="79">
        <v>95000000</v>
      </c>
      <c r="AK190" s="79">
        <v>600000000</v>
      </c>
      <c r="AL190" s="79">
        <v>650000000</v>
      </c>
      <c r="AM190" s="81">
        <v>200000000</v>
      </c>
      <c r="AN190" s="79">
        <v>84000000</v>
      </c>
      <c r="AO190" s="79">
        <v>850000000</v>
      </c>
      <c r="AP190" s="79">
        <v>310000000</v>
      </c>
      <c r="AQ190" s="79">
        <v>30000000</v>
      </c>
      <c r="AR190" s="79">
        <v>40000000</v>
      </c>
      <c r="AS190" s="79">
        <v>80000000</v>
      </c>
      <c r="AT190" s="79">
        <v>400000000</v>
      </c>
      <c r="AU190" s="79">
        <v>150000000</v>
      </c>
      <c r="AV190" s="79">
        <v>155000000</v>
      </c>
      <c r="AW190" s="79">
        <v>10589000000</v>
      </c>
      <c r="AX190" s="79">
        <v>120000000</v>
      </c>
      <c r="AY190" s="79">
        <v>500000000</v>
      </c>
      <c r="AZ190" s="80"/>
    </row>
    <row r="191" spans="1:53" s="83" customFormat="1">
      <c r="A191" s="78"/>
      <c r="B191" s="78" t="s">
        <v>163</v>
      </c>
      <c r="C191" s="78"/>
      <c r="D191" s="78"/>
      <c r="E191" s="78">
        <f>E190-E188</f>
        <v>-1941336282</v>
      </c>
      <c r="F191" s="78">
        <f t="shared" ref="F191:AY191" si="3">F190-F188</f>
        <v>-13604303</v>
      </c>
      <c r="G191" s="78">
        <f t="shared" si="3"/>
        <v>-847800000</v>
      </c>
      <c r="H191" s="78">
        <f t="shared" si="3"/>
        <v>0</v>
      </c>
      <c r="I191" s="78">
        <f t="shared" si="3"/>
        <v>-2896343399</v>
      </c>
      <c r="J191" s="78">
        <f t="shared" si="3"/>
        <v>464737912</v>
      </c>
      <c r="K191" s="104">
        <f t="shared" si="3"/>
        <v>3419567</v>
      </c>
      <c r="L191" s="104">
        <f t="shared" si="3"/>
        <v>-224034350</v>
      </c>
      <c r="M191" s="104">
        <f t="shared" si="3"/>
        <v>-831028131</v>
      </c>
      <c r="N191" s="78">
        <f t="shared" si="3"/>
        <v>-1494849274</v>
      </c>
      <c r="O191" s="78">
        <f t="shared" si="3"/>
        <v>0</v>
      </c>
      <c r="P191" s="78">
        <f t="shared" si="3"/>
        <v>1333640</v>
      </c>
      <c r="Q191" s="104">
        <f t="shared" si="3"/>
        <v>-17748946</v>
      </c>
      <c r="R191" s="78">
        <f t="shared" si="3"/>
        <v>409000000</v>
      </c>
      <c r="S191" s="78">
        <f t="shared" si="3"/>
        <v>895563773</v>
      </c>
      <c r="T191" s="78">
        <f t="shared" si="3"/>
        <v>0</v>
      </c>
      <c r="U191" s="78">
        <f t="shared" si="3"/>
        <v>-263854438</v>
      </c>
      <c r="V191" s="78">
        <f t="shared" si="3"/>
        <v>-95042104</v>
      </c>
      <c r="W191" s="78">
        <f t="shared" si="3"/>
        <v>-4017302959</v>
      </c>
      <c r="X191" s="78">
        <f t="shared" si="3"/>
        <v>243000000</v>
      </c>
      <c r="Y191" s="78">
        <f t="shared" si="3"/>
        <v>6229884</v>
      </c>
      <c r="Z191" s="78">
        <f t="shared" si="3"/>
        <v>290000000</v>
      </c>
      <c r="AA191" s="104">
        <f t="shared" si="3"/>
        <v>-576669423</v>
      </c>
      <c r="AB191" s="78">
        <f t="shared" si="3"/>
        <v>10251044</v>
      </c>
      <c r="AC191" s="78">
        <f t="shared" si="3"/>
        <v>-52083858</v>
      </c>
      <c r="AD191" s="78">
        <f t="shared" si="3"/>
        <v>103074500</v>
      </c>
      <c r="AE191" s="78">
        <f t="shared" si="3"/>
        <v>-3204000</v>
      </c>
      <c r="AF191" s="78">
        <f t="shared" si="3"/>
        <v>-40560014</v>
      </c>
      <c r="AG191" s="78">
        <f t="shared" si="3"/>
        <v>138406000</v>
      </c>
      <c r="AH191" s="78">
        <f t="shared" si="3"/>
        <v>447440200</v>
      </c>
      <c r="AI191" s="99">
        <f t="shared" si="3"/>
        <v>-188012000</v>
      </c>
      <c r="AJ191" s="78">
        <f t="shared" si="3"/>
        <v>-85915000</v>
      </c>
      <c r="AK191" s="78">
        <f t="shared" si="3"/>
        <v>-408029927</v>
      </c>
      <c r="AL191" s="78">
        <f t="shared" si="3"/>
        <v>-87070000</v>
      </c>
      <c r="AM191" s="78">
        <f t="shared" si="3"/>
        <v>-11137000</v>
      </c>
      <c r="AN191" s="78">
        <f t="shared" si="3"/>
        <v>-426000</v>
      </c>
      <c r="AO191" s="78">
        <f t="shared" si="3"/>
        <v>-196674266</v>
      </c>
      <c r="AP191" s="78">
        <f t="shared" si="3"/>
        <v>13359000</v>
      </c>
      <c r="AQ191" s="78">
        <f t="shared" si="3"/>
        <v>-117306300</v>
      </c>
      <c r="AR191" s="78">
        <f t="shared" si="3"/>
        <v>-26555000</v>
      </c>
      <c r="AS191" s="78">
        <f t="shared" si="3"/>
        <v>-40189000</v>
      </c>
      <c r="AT191" s="78">
        <f t="shared" si="3"/>
        <v>-37011000</v>
      </c>
      <c r="AU191" s="78">
        <f t="shared" si="3"/>
        <v>150000000</v>
      </c>
      <c r="AV191" s="78">
        <f t="shared" si="3"/>
        <v>34394240</v>
      </c>
      <c r="AW191" s="78">
        <f t="shared" si="3"/>
        <v>-395537931</v>
      </c>
      <c r="AX191" s="78">
        <f t="shared" si="3"/>
        <v>120000000</v>
      </c>
      <c r="AY191" s="78">
        <f t="shared" si="3"/>
        <v>301255198</v>
      </c>
      <c r="AZ191" s="78"/>
    </row>
    <row r="192" spans="1:53" s="83" customForma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104"/>
      <c r="L192" s="104"/>
      <c r="M192" s="104"/>
      <c r="N192" s="78"/>
      <c r="O192" s="78"/>
      <c r="P192" s="78"/>
      <c r="Q192" s="104"/>
      <c r="R192" s="78"/>
      <c r="S192" s="78"/>
      <c r="T192" s="78"/>
      <c r="U192" s="78"/>
      <c r="V192" s="78"/>
      <c r="W192" s="78"/>
      <c r="X192" s="78"/>
      <c r="Y192" s="78"/>
      <c r="Z192" s="78"/>
      <c r="AA192" s="104"/>
      <c r="AB192" s="78"/>
      <c r="AC192" s="78"/>
      <c r="AD192" s="78"/>
      <c r="AE192" s="78"/>
      <c r="AF192" s="78"/>
      <c r="AG192" s="78"/>
      <c r="AH192" s="78"/>
      <c r="AI192" s="99"/>
      <c r="AJ192" s="78"/>
      <c r="AK192" s="78"/>
      <c r="AL192" s="86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</row>
    <row r="193" spans="1:53" s="83" customForma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104"/>
      <c r="L193" s="104"/>
      <c r="M193" s="104"/>
      <c r="N193" s="78"/>
      <c r="O193" s="78"/>
      <c r="P193" s="78"/>
      <c r="Q193" s="104"/>
      <c r="R193" s="78"/>
      <c r="S193" s="78"/>
      <c r="T193" s="78"/>
      <c r="U193" s="78"/>
      <c r="V193" s="78"/>
      <c r="W193" s="78"/>
      <c r="X193" s="78"/>
      <c r="Y193" s="78"/>
      <c r="Z193" s="78"/>
      <c r="AA193" s="104"/>
      <c r="AB193" s="78"/>
      <c r="AC193" s="78"/>
      <c r="AD193" s="78"/>
      <c r="AE193" s="78"/>
      <c r="AF193" s="78"/>
      <c r="AG193" s="78"/>
      <c r="AH193" s="78"/>
      <c r="AI193" s="99"/>
      <c r="AJ193" s="78"/>
      <c r="AK193" s="78"/>
      <c r="AL193" s="86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Z193" s="83">
        <f>AS191+AR191+AQ191+AM191+AL191+AK191+AJ191+AI191+AC191+Q191</f>
        <v>-1034047031</v>
      </c>
      <c r="BA193" s="83" t="s">
        <v>204</v>
      </c>
    </row>
    <row r="194" spans="1:53" s="83" customForma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104"/>
      <c r="L194" s="104"/>
      <c r="M194" s="104"/>
      <c r="N194" s="78"/>
      <c r="O194" s="78"/>
      <c r="P194" s="78"/>
      <c r="Q194" s="104"/>
      <c r="R194" s="78"/>
      <c r="S194" s="78"/>
      <c r="T194" s="78"/>
      <c r="U194" s="78"/>
      <c r="V194" s="78"/>
      <c r="W194" s="78"/>
      <c r="X194" s="78"/>
      <c r="Y194" s="78"/>
      <c r="Z194" s="78"/>
      <c r="AA194" s="104"/>
      <c r="AB194" s="78"/>
      <c r="AC194" s="78"/>
      <c r="AD194" s="78"/>
      <c r="AE194" s="78"/>
      <c r="AF194" s="78"/>
      <c r="AG194" s="78"/>
      <c r="AH194" s="78"/>
      <c r="AI194" s="99"/>
      <c r="AJ194" s="78"/>
      <c r="AK194" s="78"/>
      <c r="AL194" s="86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</row>
    <row r="195" spans="1:53" s="83" customForma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104"/>
      <c r="L195" s="104"/>
      <c r="M195" s="104"/>
      <c r="N195" s="78"/>
      <c r="O195" s="78"/>
      <c r="P195" s="78"/>
      <c r="Q195" s="104"/>
      <c r="R195" s="78"/>
      <c r="S195" s="78"/>
      <c r="T195" s="78"/>
      <c r="U195" s="78"/>
      <c r="V195" s="78"/>
      <c r="W195" s="78"/>
      <c r="X195" s="78"/>
      <c r="Y195" s="78"/>
      <c r="Z195" s="78"/>
      <c r="AA195" s="104"/>
      <c r="AB195" s="78"/>
      <c r="AC195" s="78"/>
      <c r="AD195" s="78"/>
      <c r="AE195" s="78"/>
      <c r="AF195" s="78"/>
      <c r="AG195" s="78"/>
      <c r="AH195" s="78"/>
      <c r="AI195" s="99"/>
      <c r="AJ195" s="78"/>
      <c r="AK195" s="78"/>
      <c r="AL195" s="86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</row>
  </sheetData>
  <autoFilter ref="A1:AY191">
    <filterColumn colId="1"/>
  </autoFilter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AB25"/>
  <sheetViews>
    <sheetView workbookViewId="0">
      <selection activeCell="A23" sqref="A23:G25"/>
    </sheetView>
  </sheetViews>
  <sheetFormatPr defaultRowHeight="15"/>
  <cols>
    <col min="56" max="56" width="11" customWidth="1"/>
  </cols>
  <sheetData>
    <row r="2" spans="1:28">
      <c r="A2" s="79" t="s">
        <v>0</v>
      </c>
      <c r="B2" s="79" t="s">
        <v>2</v>
      </c>
      <c r="C2" s="79" t="s">
        <v>3</v>
      </c>
      <c r="D2" s="96" t="s">
        <v>116</v>
      </c>
      <c r="E2" s="79" t="s">
        <v>4</v>
      </c>
      <c r="F2" s="79" t="s">
        <v>5</v>
      </c>
      <c r="G2" s="79" t="s">
        <v>117</v>
      </c>
      <c r="H2" s="79" t="s">
        <v>6</v>
      </c>
      <c r="I2" s="79" t="s">
        <v>7</v>
      </c>
      <c r="J2" s="79" t="s">
        <v>8</v>
      </c>
    </row>
    <row r="3" spans="1:28">
      <c r="A3" s="79">
        <v>44017000000</v>
      </c>
      <c r="B3" s="79">
        <v>15470000000</v>
      </c>
      <c r="C3" s="79">
        <v>1329000000</v>
      </c>
      <c r="D3" s="79">
        <v>696000000</v>
      </c>
      <c r="E3" s="79">
        <v>8186000000</v>
      </c>
      <c r="F3" s="79">
        <v>2700000000</v>
      </c>
      <c r="G3" s="79">
        <v>180000000</v>
      </c>
      <c r="H3" s="79">
        <v>6489000000</v>
      </c>
      <c r="I3" s="79">
        <v>23016000000</v>
      </c>
      <c r="J3" s="79">
        <v>3019000000</v>
      </c>
    </row>
    <row r="4" spans="1:28">
      <c r="A4" s="78">
        <f>A3-A1</f>
        <v>44017000000</v>
      </c>
      <c r="B4" s="78">
        <f t="shared" ref="B4:J4" si="0">B3-B1</f>
        <v>15470000000</v>
      </c>
      <c r="C4" s="78">
        <f t="shared" si="0"/>
        <v>1329000000</v>
      </c>
      <c r="D4" s="78">
        <f t="shared" si="0"/>
        <v>696000000</v>
      </c>
      <c r="E4" s="78">
        <f t="shared" si="0"/>
        <v>8186000000</v>
      </c>
      <c r="F4" s="78">
        <f t="shared" si="0"/>
        <v>2700000000</v>
      </c>
      <c r="G4" s="78">
        <f t="shared" si="0"/>
        <v>180000000</v>
      </c>
      <c r="H4" s="78">
        <f t="shared" si="0"/>
        <v>6489000000</v>
      </c>
      <c r="I4" s="78">
        <f t="shared" si="0"/>
        <v>23016000000</v>
      </c>
      <c r="J4" s="78">
        <f t="shared" si="0"/>
        <v>3019000000</v>
      </c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28">
      <c r="A5" s="78"/>
      <c r="B5" s="78"/>
      <c r="C5" s="78"/>
      <c r="D5" s="78"/>
      <c r="E5" s="78"/>
      <c r="F5" s="78"/>
      <c r="G5" s="78"/>
      <c r="H5" s="78"/>
      <c r="I5" s="78"/>
      <c r="J5" s="78"/>
      <c r="R5" s="79"/>
      <c r="S5" s="98"/>
      <c r="T5" s="79"/>
      <c r="U5" s="79"/>
      <c r="V5" s="79"/>
      <c r="W5" s="79"/>
      <c r="X5" s="79"/>
      <c r="Y5" s="79"/>
      <c r="Z5" s="79"/>
      <c r="AA5" s="81"/>
      <c r="AB5" s="79"/>
    </row>
    <row r="6" spans="1:28">
      <c r="A6" s="79" t="s">
        <v>9</v>
      </c>
      <c r="B6" s="79" t="s">
        <v>139</v>
      </c>
      <c r="C6" s="79" t="s">
        <v>10</v>
      </c>
      <c r="D6" s="79" t="s">
        <v>11</v>
      </c>
      <c r="E6" s="79" t="s">
        <v>12</v>
      </c>
      <c r="F6" s="79" t="s">
        <v>132</v>
      </c>
      <c r="G6" s="79" t="s">
        <v>129</v>
      </c>
      <c r="H6" s="79" t="s">
        <v>13</v>
      </c>
      <c r="R6" s="78"/>
      <c r="S6" s="78"/>
      <c r="T6" s="78"/>
      <c r="U6" s="78"/>
      <c r="V6" s="78"/>
      <c r="W6" s="99"/>
      <c r="X6" s="78"/>
      <c r="Y6" s="78"/>
      <c r="Z6" s="78"/>
      <c r="AA6" s="79"/>
      <c r="AB6" s="78"/>
    </row>
    <row r="7" spans="1:28">
      <c r="A7" s="79">
        <v>9036000000</v>
      </c>
      <c r="B7" s="79">
        <v>18754000000</v>
      </c>
      <c r="C7" s="79">
        <v>47000000</v>
      </c>
      <c r="D7" s="79">
        <v>2560000000</v>
      </c>
      <c r="E7" s="79">
        <v>5006000000</v>
      </c>
      <c r="F7" s="79">
        <v>6050000000</v>
      </c>
      <c r="G7" s="79">
        <v>2180000000</v>
      </c>
      <c r="H7" s="79">
        <v>2329000000</v>
      </c>
    </row>
    <row r="8" spans="1:28">
      <c r="A8" s="78" t="e">
        <f>A7-#REF!</f>
        <v>#REF!</v>
      </c>
      <c r="B8" s="78" t="e">
        <f>B7-#REF!</f>
        <v>#REF!</v>
      </c>
      <c r="C8" s="78">
        <f>C7-AR12</f>
        <v>47000000</v>
      </c>
      <c r="D8" s="78">
        <f>D7-AS12</f>
        <v>2560000000</v>
      </c>
      <c r="E8" s="78">
        <f>E7-AT12</f>
        <v>5006000000</v>
      </c>
      <c r="F8" s="78">
        <f>F7-AU12</f>
        <v>6050000000</v>
      </c>
      <c r="G8" s="78">
        <f>G7-AV12</f>
        <v>2180000000</v>
      </c>
      <c r="H8" s="78" t="e">
        <f>H7-#REF!</f>
        <v>#REF!</v>
      </c>
    </row>
    <row r="10" spans="1:28">
      <c r="A10" s="79" t="s">
        <v>40</v>
      </c>
      <c r="B10" s="79" t="s">
        <v>14</v>
      </c>
      <c r="C10" s="79" t="s">
        <v>15</v>
      </c>
      <c r="D10" s="79" t="s">
        <v>16</v>
      </c>
      <c r="E10" s="79" t="s">
        <v>46</v>
      </c>
      <c r="F10" s="79" t="s">
        <v>36</v>
      </c>
      <c r="G10" s="79" t="s">
        <v>17</v>
      </c>
    </row>
    <row r="11" spans="1:28">
      <c r="A11" s="79">
        <v>8876000000</v>
      </c>
      <c r="B11" s="79">
        <v>243000000</v>
      </c>
      <c r="C11" s="79">
        <v>898000000</v>
      </c>
      <c r="D11" s="79">
        <v>290000000</v>
      </c>
      <c r="E11" s="79">
        <v>17080000000</v>
      </c>
      <c r="F11" s="79">
        <v>194000000</v>
      </c>
      <c r="G11" s="79">
        <v>10000000</v>
      </c>
    </row>
    <row r="12" spans="1:28">
      <c r="A12" s="78">
        <f t="shared" ref="A12:G12" si="1">A11-A9</f>
        <v>8876000000</v>
      </c>
      <c r="B12" s="78">
        <f t="shared" si="1"/>
        <v>243000000</v>
      </c>
      <c r="C12" s="78">
        <f t="shared" si="1"/>
        <v>898000000</v>
      </c>
      <c r="D12" s="78">
        <f t="shared" si="1"/>
        <v>290000000</v>
      </c>
      <c r="E12" s="104">
        <f t="shared" si="1"/>
        <v>17080000000</v>
      </c>
      <c r="F12" s="78">
        <f t="shared" si="1"/>
        <v>194000000</v>
      </c>
      <c r="G12" s="78">
        <f t="shared" si="1"/>
        <v>10000000</v>
      </c>
    </row>
    <row r="15" spans="1:28">
      <c r="B15" s="79" t="s">
        <v>18</v>
      </c>
      <c r="C15" s="79" t="s">
        <v>92</v>
      </c>
      <c r="D15" s="79" t="s">
        <v>19</v>
      </c>
      <c r="E15" s="79" t="s">
        <v>20</v>
      </c>
      <c r="F15" s="79" t="s">
        <v>21</v>
      </c>
      <c r="G15" s="79" t="s">
        <v>22</v>
      </c>
      <c r="H15" s="79" t="s">
        <v>23</v>
      </c>
      <c r="I15" s="79" t="s">
        <v>24</v>
      </c>
    </row>
    <row r="16" spans="1:28">
      <c r="B16" s="79">
        <v>430000000</v>
      </c>
      <c r="C16" s="98">
        <v>2203000000</v>
      </c>
      <c r="D16" s="79">
        <v>18600000000</v>
      </c>
      <c r="E16" s="79">
        <v>240000000</v>
      </c>
      <c r="F16" s="79">
        <v>550000000</v>
      </c>
      <c r="G16" s="79">
        <v>50000000</v>
      </c>
      <c r="H16" s="79">
        <v>95000000</v>
      </c>
      <c r="I16" s="79">
        <v>600000000</v>
      </c>
    </row>
    <row r="17" spans="1:9">
      <c r="B17" s="78">
        <f t="shared" ref="B17:I17" si="2">B16-B14</f>
        <v>430000000</v>
      </c>
      <c r="C17" s="78">
        <f t="shared" si="2"/>
        <v>2203000000</v>
      </c>
      <c r="D17" s="78">
        <f t="shared" si="2"/>
        <v>18600000000</v>
      </c>
      <c r="E17" s="78">
        <f t="shared" si="2"/>
        <v>240000000</v>
      </c>
      <c r="F17" s="78">
        <f t="shared" si="2"/>
        <v>550000000</v>
      </c>
      <c r="G17" s="99">
        <f t="shared" si="2"/>
        <v>50000000</v>
      </c>
      <c r="H17" s="78">
        <f t="shared" si="2"/>
        <v>95000000</v>
      </c>
      <c r="I17" s="78">
        <f t="shared" si="2"/>
        <v>600000000</v>
      </c>
    </row>
    <row r="19" spans="1:9">
      <c r="A19" s="79" t="s">
        <v>121</v>
      </c>
      <c r="B19" s="79" t="s">
        <v>120</v>
      </c>
      <c r="C19" s="79" t="s">
        <v>25</v>
      </c>
      <c r="D19" s="79" t="s">
        <v>26</v>
      </c>
      <c r="E19" s="79" t="s">
        <v>133</v>
      </c>
      <c r="F19" s="79" t="s">
        <v>27</v>
      </c>
      <c r="G19" s="79" t="s">
        <v>28</v>
      </c>
      <c r="H19" s="79" t="s">
        <v>29</v>
      </c>
    </row>
    <row r="20" spans="1:9">
      <c r="A20" s="79">
        <v>650000000</v>
      </c>
      <c r="B20" s="81">
        <v>200000000</v>
      </c>
      <c r="C20" s="79">
        <v>84000000</v>
      </c>
      <c r="D20" s="79">
        <v>850000000</v>
      </c>
      <c r="E20" s="79">
        <v>310000000</v>
      </c>
      <c r="F20" s="79">
        <v>30000000</v>
      </c>
      <c r="G20" s="79">
        <v>40000000</v>
      </c>
      <c r="H20" s="79">
        <v>80000000</v>
      </c>
    </row>
    <row r="21" spans="1:9">
      <c r="A21" s="78">
        <f t="shared" ref="A21:H21" si="3">A20-A18</f>
        <v>650000000</v>
      </c>
      <c r="B21" s="78">
        <f t="shared" si="3"/>
        <v>200000000</v>
      </c>
      <c r="C21" s="78">
        <f t="shared" si="3"/>
        <v>84000000</v>
      </c>
      <c r="D21" s="78">
        <f t="shared" si="3"/>
        <v>850000000</v>
      </c>
      <c r="E21" s="78">
        <f t="shared" si="3"/>
        <v>310000000</v>
      </c>
      <c r="F21" s="78">
        <f t="shared" si="3"/>
        <v>30000000</v>
      </c>
      <c r="G21" s="78">
        <f t="shared" si="3"/>
        <v>40000000</v>
      </c>
      <c r="H21" s="78">
        <f t="shared" si="3"/>
        <v>80000000</v>
      </c>
    </row>
    <row r="23" spans="1:9">
      <c r="A23" s="79" t="s">
        <v>30</v>
      </c>
      <c r="B23" s="79" t="s">
        <v>31</v>
      </c>
      <c r="C23" s="79" t="s">
        <v>32</v>
      </c>
      <c r="D23" s="79" t="s">
        <v>33</v>
      </c>
      <c r="E23" s="79" t="s">
        <v>34</v>
      </c>
      <c r="F23" s="79" t="s">
        <v>35</v>
      </c>
      <c r="G23" s="80"/>
    </row>
    <row r="24" spans="1:9">
      <c r="A24" s="79">
        <v>400000000</v>
      </c>
      <c r="B24" s="79">
        <v>150000000</v>
      </c>
      <c r="C24" s="79">
        <v>155000000</v>
      </c>
      <c r="D24" s="79">
        <v>10589000000</v>
      </c>
      <c r="E24" s="79">
        <v>120000000</v>
      </c>
      <c r="F24" s="79">
        <v>500000000</v>
      </c>
      <c r="G24" s="80"/>
    </row>
    <row r="25" spans="1:9">
      <c r="A25" s="78">
        <f t="shared" ref="A25:G25" si="4">A24-A22</f>
        <v>400000000</v>
      </c>
      <c r="B25" s="78">
        <f t="shared" si="4"/>
        <v>150000000</v>
      </c>
      <c r="C25" s="78">
        <f t="shared" si="4"/>
        <v>155000000</v>
      </c>
      <c r="D25" s="78">
        <f t="shared" si="4"/>
        <v>10589000000</v>
      </c>
      <c r="E25" s="78">
        <f t="shared" si="4"/>
        <v>120000000</v>
      </c>
      <c r="F25" s="78">
        <f t="shared" si="4"/>
        <v>500000000</v>
      </c>
      <c r="G25" s="78">
        <f t="shared" si="4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P1:BK144"/>
  <sheetViews>
    <sheetView topLeftCell="AW116" workbookViewId="0">
      <selection activeCell="BD2" sqref="AX2:BD2"/>
    </sheetView>
  </sheetViews>
  <sheetFormatPr defaultRowHeight="15"/>
  <cols>
    <col min="7" max="7" width="10.625" customWidth="1"/>
    <col min="8" max="8" width="10.875" customWidth="1"/>
    <col min="9" max="9" width="11" customWidth="1"/>
    <col min="10" max="10" width="11.625" customWidth="1"/>
    <col min="11" max="11" width="11" customWidth="1"/>
    <col min="12" max="12" width="11.75" customWidth="1"/>
    <col min="13" max="14" width="9.875" bestFit="1" customWidth="1"/>
    <col min="15" max="15" width="11" customWidth="1"/>
    <col min="16" max="16" width="12.875" customWidth="1"/>
    <col min="17" max="17" width="9.125" style="107" hidden="1" customWidth="1"/>
    <col min="18" max="18" width="9" hidden="1" customWidth="1"/>
    <col min="19" max="19" width="30.375" style="82" customWidth="1"/>
    <col min="20" max="20" width="7.25" style="82" customWidth="1"/>
    <col min="48" max="48" width="3.875" customWidth="1"/>
    <col min="49" max="49" width="3.75" customWidth="1"/>
    <col min="50" max="50" width="8.25" customWidth="1"/>
    <col min="51" max="51" width="9" customWidth="1"/>
    <col min="52" max="52" width="8.25" customWidth="1"/>
    <col min="53" max="53" width="8.125" customWidth="1"/>
    <col min="54" max="54" width="9.75" customWidth="1"/>
    <col min="55" max="55" width="8.25" customWidth="1"/>
    <col min="56" max="56" width="7.125" customWidth="1"/>
    <col min="57" max="57" width="9.375" customWidth="1"/>
    <col min="58" max="58" width="9.5" customWidth="1"/>
    <col min="59" max="59" width="9.375" customWidth="1"/>
    <col min="60" max="60" width="9" customWidth="1"/>
    <col min="63" max="63" width="5.5" customWidth="1"/>
    <col min="64" max="64" width="2.875" customWidth="1"/>
  </cols>
  <sheetData>
    <row r="1" spans="50:63">
      <c r="AX1" s="80" t="s">
        <v>117</v>
      </c>
      <c r="AY1" s="80" t="s">
        <v>18</v>
      </c>
      <c r="AZ1" s="80" t="s">
        <v>27</v>
      </c>
      <c r="BA1" s="80" t="s">
        <v>24</v>
      </c>
      <c r="BB1" s="80" t="s">
        <v>121</v>
      </c>
      <c r="BC1" s="80" t="s">
        <v>28</v>
      </c>
      <c r="BD1" s="80" t="s">
        <v>29</v>
      </c>
      <c r="BE1" s="80" t="s">
        <v>23</v>
      </c>
      <c r="BF1" s="80" t="s">
        <v>22</v>
      </c>
      <c r="BG1" s="80" t="s">
        <v>17</v>
      </c>
      <c r="BH1" s="80" t="s">
        <v>10</v>
      </c>
      <c r="BI1" s="16"/>
      <c r="BJ1" s="100" t="s">
        <v>37</v>
      </c>
      <c r="BK1" s="100" t="s">
        <v>39</v>
      </c>
    </row>
    <row r="2" spans="50:63">
      <c r="AX2" s="120">
        <v>180000000</v>
      </c>
      <c r="AY2" s="120">
        <v>430000000</v>
      </c>
      <c r="AZ2" s="120">
        <v>30000000</v>
      </c>
      <c r="BA2" s="120">
        <v>600000000</v>
      </c>
      <c r="BB2" s="120">
        <v>650000000</v>
      </c>
      <c r="BC2" s="120">
        <v>40000000</v>
      </c>
      <c r="BD2" s="120">
        <v>8</v>
      </c>
      <c r="BE2" s="80">
        <v>95000000</v>
      </c>
      <c r="BF2" s="80">
        <v>50000000</v>
      </c>
      <c r="BG2" s="80">
        <v>10000000</v>
      </c>
      <c r="BH2" s="80">
        <v>47000000</v>
      </c>
      <c r="BI2" s="16"/>
      <c r="BJ2" s="100"/>
      <c r="BK2" s="100"/>
    </row>
    <row r="3" spans="50:63">
      <c r="AX3" s="83"/>
      <c r="AY3" s="83"/>
      <c r="AZ3" s="83"/>
      <c r="BA3" s="83"/>
      <c r="BB3" s="83"/>
      <c r="BC3" s="83"/>
      <c r="BD3" s="83" t="s">
        <v>156</v>
      </c>
      <c r="BE3" s="83"/>
      <c r="BF3" s="108"/>
      <c r="BG3" s="83"/>
      <c r="BH3" s="83"/>
      <c r="BI3" s="16"/>
      <c r="BJ3" s="78" t="s">
        <v>43</v>
      </c>
      <c r="BK3" s="78">
        <v>1</v>
      </c>
    </row>
    <row r="4" spans="50:63">
      <c r="AX4" s="83"/>
      <c r="AY4" s="83"/>
      <c r="AZ4" s="83"/>
      <c r="BA4" s="83"/>
      <c r="BB4" s="83"/>
      <c r="BC4" s="83"/>
      <c r="BD4" s="83"/>
      <c r="BE4" s="83"/>
      <c r="BF4" s="108"/>
      <c r="BG4" s="83"/>
      <c r="BH4" s="83"/>
      <c r="BI4" s="16"/>
      <c r="BJ4" s="78" t="s">
        <v>72</v>
      </c>
      <c r="BK4" s="78">
        <v>2</v>
      </c>
    </row>
    <row r="5" spans="50:63">
      <c r="AX5" s="83"/>
      <c r="AY5" s="83"/>
      <c r="AZ5" s="83"/>
      <c r="BA5" s="83"/>
      <c r="BB5" s="83"/>
      <c r="BC5" s="83"/>
      <c r="BD5" s="83"/>
      <c r="BE5" s="83"/>
      <c r="BF5" s="108"/>
      <c r="BG5" s="83"/>
      <c r="BH5" s="83"/>
      <c r="BI5" s="16"/>
      <c r="BJ5" s="78" t="s">
        <v>71</v>
      </c>
      <c r="BK5" s="78">
        <v>3</v>
      </c>
    </row>
    <row r="6" spans="50:63" ht="34.5">
      <c r="AX6" s="83"/>
      <c r="AY6" s="83"/>
      <c r="AZ6" s="83"/>
      <c r="BA6" s="83"/>
      <c r="BB6" s="83"/>
      <c r="BC6" s="83"/>
      <c r="BD6" s="83"/>
      <c r="BE6" s="83"/>
      <c r="BF6" s="108"/>
      <c r="BG6" s="83"/>
      <c r="BH6" s="83"/>
      <c r="BI6" s="16"/>
      <c r="BJ6" s="87" t="s">
        <v>124</v>
      </c>
      <c r="BK6" s="78">
        <v>4</v>
      </c>
    </row>
    <row r="7" spans="50:63">
      <c r="AX7" s="94"/>
      <c r="AY7" s="94"/>
      <c r="AZ7" s="94"/>
      <c r="BA7" s="94"/>
      <c r="BB7" s="94"/>
      <c r="BC7" s="94"/>
      <c r="BD7" s="94"/>
      <c r="BE7" s="94"/>
      <c r="BF7" s="108"/>
      <c r="BG7" s="83"/>
      <c r="BH7" s="83"/>
      <c r="BI7" s="16"/>
      <c r="BJ7" s="78" t="s">
        <v>76</v>
      </c>
      <c r="BK7" s="78">
        <v>5</v>
      </c>
    </row>
    <row r="8" spans="50:63">
      <c r="AX8" s="94">
        <v>12675600</v>
      </c>
      <c r="AY8" s="94"/>
      <c r="AZ8" s="94"/>
      <c r="BA8" s="94"/>
      <c r="BB8" s="94"/>
      <c r="BC8" s="94"/>
      <c r="BD8" s="94"/>
      <c r="BE8" s="94"/>
      <c r="BF8" s="108"/>
      <c r="BG8" s="83"/>
      <c r="BH8" s="83">
        <v>3880078</v>
      </c>
      <c r="BI8" s="16"/>
      <c r="BJ8" s="78" t="s">
        <v>118</v>
      </c>
      <c r="BK8" s="78">
        <v>6</v>
      </c>
    </row>
    <row r="9" spans="50:63">
      <c r="AX9" s="94"/>
      <c r="AY9" s="94"/>
      <c r="AZ9" s="94"/>
      <c r="BA9" s="94"/>
      <c r="BB9" s="94"/>
      <c r="BC9" s="94"/>
      <c r="BD9" s="94"/>
      <c r="BE9" s="94"/>
      <c r="BF9" s="108"/>
      <c r="BG9" s="83"/>
      <c r="BH9" s="83"/>
      <c r="BI9" s="16"/>
      <c r="BJ9" s="78" t="s">
        <v>119</v>
      </c>
      <c r="BK9" s="78">
        <v>7</v>
      </c>
    </row>
    <row r="10" spans="50:63">
      <c r="AX10" s="94"/>
      <c r="AY10" s="94"/>
      <c r="AZ10" s="94"/>
      <c r="BA10" s="94">
        <v>30969000</v>
      </c>
      <c r="BB10" s="94"/>
      <c r="BC10" s="94"/>
      <c r="BD10" s="94"/>
      <c r="BE10" s="94"/>
      <c r="BF10" s="108"/>
      <c r="BG10" s="83">
        <v>692000</v>
      </c>
      <c r="BH10" s="83"/>
      <c r="BI10" s="16"/>
      <c r="BJ10" s="78" t="s">
        <v>102</v>
      </c>
      <c r="BK10" s="78">
        <v>8</v>
      </c>
    </row>
    <row r="11" spans="50:63">
      <c r="AX11" s="94"/>
      <c r="AY11" s="94"/>
      <c r="AZ11" s="94"/>
      <c r="BA11" s="94"/>
      <c r="BB11" s="94"/>
      <c r="BC11" s="94"/>
      <c r="BD11" s="94"/>
      <c r="BE11" s="94"/>
      <c r="BF11" s="108"/>
      <c r="BG11" s="83"/>
      <c r="BH11" s="83"/>
      <c r="BI11" s="16"/>
      <c r="BJ11" s="78" t="s">
        <v>122</v>
      </c>
      <c r="BK11" s="78">
        <v>9</v>
      </c>
    </row>
    <row r="12" spans="50:63">
      <c r="AX12" s="94"/>
      <c r="AY12" s="94"/>
      <c r="AZ12" s="94"/>
      <c r="BA12" s="94"/>
      <c r="BB12" s="94"/>
      <c r="BC12" s="94"/>
      <c r="BD12" s="94"/>
      <c r="BE12" s="94"/>
      <c r="BF12" s="108"/>
      <c r="BG12" s="83"/>
      <c r="BH12" s="83"/>
      <c r="BI12" s="16"/>
      <c r="BJ12" s="78" t="s">
        <v>123</v>
      </c>
      <c r="BK12" s="78">
        <v>10</v>
      </c>
    </row>
    <row r="13" spans="50:63">
      <c r="AX13" s="94"/>
      <c r="AY13" s="94"/>
      <c r="AZ13" s="94"/>
      <c r="BA13" s="94"/>
      <c r="BB13" s="94"/>
      <c r="BC13" s="94"/>
      <c r="BD13" s="94"/>
      <c r="BE13" s="94"/>
      <c r="BF13" s="108"/>
      <c r="BG13" s="83"/>
      <c r="BH13" s="83"/>
      <c r="BI13" s="16"/>
      <c r="BJ13" s="78" t="s">
        <v>69</v>
      </c>
      <c r="BK13" s="78">
        <v>11</v>
      </c>
    </row>
    <row r="14" spans="50:63">
      <c r="AX14" s="94"/>
      <c r="AY14" s="94"/>
      <c r="AZ14" s="94"/>
      <c r="BA14" s="94"/>
      <c r="BB14" s="94"/>
      <c r="BC14" s="94"/>
      <c r="BD14" s="94"/>
      <c r="BE14" s="94"/>
      <c r="BF14" s="108"/>
      <c r="BG14" s="83"/>
      <c r="BH14" s="83"/>
      <c r="BI14" s="16"/>
      <c r="BJ14" s="78" t="s">
        <v>67</v>
      </c>
      <c r="BK14" s="78">
        <v>12</v>
      </c>
    </row>
    <row r="15" spans="50:63">
      <c r="AX15" s="94"/>
      <c r="AY15" s="94"/>
      <c r="AZ15" s="94"/>
      <c r="BA15" s="94"/>
      <c r="BB15" s="94"/>
      <c r="BC15" s="94"/>
      <c r="BD15" s="94"/>
      <c r="BE15" s="94"/>
      <c r="BF15" s="108"/>
      <c r="BG15" s="83"/>
      <c r="BH15" s="83"/>
      <c r="BI15" s="16"/>
      <c r="BJ15" s="78" t="s">
        <v>70</v>
      </c>
      <c r="BK15" s="78">
        <v>13</v>
      </c>
    </row>
    <row r="16" spans="50:63">
      <c r="AX16" s="94">
        <v>16781300</v>
      </c>
      <c r="AY16" s="94"/>
      <c r="AZ16" s="94"/>
      <c r="BA16" s="94"/>
      <c r="BB16" s="94"/>
      <c r="BC16" s="94"/>
      <c r="BD16" s="94"/>
      <c r="BE16" s="94"/>
      <c r="BF16" s="108"/>
      <c r="BG16" s="83"/>
      <c r="BH16" s="83">
        <v>16005418</v>
      </c>
      <c r="BI16" s="16"/>
      <c r="BJ16" s="78" t="s">
        <v>127</v>
      </c>
      <c r="BK16" s="78">
        <v>14</v>
      </c>
    </row>
    <row r="17" spans="50:63">
      <c r="AX17" s="94"/>
      <c r="AY17" s="94"/>
      <c r="AZ17" s="94"/>
      <c r="BA17" s="94"/>
      <c r="BB17" s="94"/>
      <c r="BC17" s="94"/>
      <c r="BD17" s="94"/>
      <c r="BE17" s="94"/>
      <c r="BF17" s="108"/>
      <c r="BG17" s="83"/>
      <c r="BH17" s="83"/>
      <c r="BI17" s="16"/>
      <c r="BJ17" s="78" t="s">
        <v>128</v>
      </c>
      <c r="BK17" s="78">
        <v>15</v>
      </c>
    </row>
    <row r="18" spans="50:63">
      <c r="AX18" s="83"/>
      <c r="AY18" s="83"/>
      <c r="AZ18" s="83"/>
      <c r="BA18" s="83"/>
      <c r="BB18" s="83"/>
      <c r="BC18" s="83"/>
      <c r="BD18" s="83"/>
      <c r="BE18" s="83"/>
      <c r="BF18" s="108"/>
      <c r="BG18" s="83"/>
      <c r="BH18" s="83"/>
      <c r="BI18" s="16"/>
      <c r="BJ18" s="78" t="s">
        <v>113</v>
      </c>
      <c r="BK18" s="78">
        <v>16</v>
      </c>
    </row>
    <row r="19" spans="50:63">
      <c r="AX19" s="83"/>
      <c r="AY19" s="83"/>
      <c r="AZ19" s="83"/>
      <c r="BA19" s="83"/>
      <c r="BB19" s="83"/>
      <c r="BC19" s="83"/>
      <c r="BD19" s="83"/>
      <c r="BE19" s="83"/>
      <c r="BF19" s="108"/>
      <c r="BG19" s="83"/>
      <c r="BH19" s="83"/>
      <c r="BI19" s="16"/>
      <c r="BJ19" s="78"/>
      <c r="BK19" s="78">
        <v>17</v>
      </c>
    </row>
    <row r="20" spans="50:63">
      <c r="AX20" s="83"/>
      <c r="AY20" s="83"/>
      <c r="AZ20" s="83"/>
      <c r="BA20" s="83"/>
      <c r="BB20" s="83"/>
      <c r="BC20" s="83"/>
      <c r="BD20" s="83"/>
      <c r="BE20" s="83"/>
      <c r="BF20" s="108"/>
      <c r="BG20" s="83"/>
      <c r="BH20" s="83"/>
      <c r="BI20" s="16"/>
      <c r="BJ20" s="78"/>
      <c r="BK20" s="78">
        <v>18</v>
      </c>
    </row>
    <row r="21" spans="50:63">
      <c r="AX21" s="94"/>
      <c r="AY21" s="94"/>
      <c r="AZ21" s="94">
        <v>5700000</v>
      </c>
      <c r="BA21" s="94">
        <v>40281200</v>
      </c>
      <c r="BB21" s="94"/>
      <c r="BC21" s="94"/>
      <c r="BD21" s="94">
        <v>1420000</v>
      </c>
      <c r="BE21" s="94"/>
      <c r="BF21" s="108"/>
      <c r="BG21" s="83">
        <v>1309000</v>
      </c>
      <c r="BH21" s="83"/>
      <c r="BI21" s="16"/>
      <c r="BJ21" s="78" t="s">
        <v>102</v>
      </c>
      <c r="BK21" s="78">
        <v>19</v>
      </c>
    </row>
    <row r="22" spans="50:63" ht="34.5">
      <c r="AX22" s="94"/>
      <c r="AY22" s="94"/>
      <c r="AZ22" s="94"/>
      <c r="BA22" s="94"/>
      <c r="BB22" s="94"/>
      <c r="BC22" s="94"/>
      <c r="BD22" s="94"/>
      <c r="BE22" s="94"/>
      <c r="BF22" s="108"/>
      <c r="BG22" s="83"/>
      <c r="BH22" s="83"/>
      <c r="BI22" s="16"/>
      <c r="BJ22" s="87" t="s">
        <v>102</v>
      </c>
      <c r="BK22" s="78">
        <v>20</v>
      </c>
    </row>
    <row r="23" spans="50:63">
      <c r="AX23" s="94"/>
      <c r="AY23" s="94"/>
      <c r="AZ23" s="94"/>
      <c r="BA23" s="94"/>
      <c r="BB23" s="94"/>
      <c r="BC23" s="94"/>
      <c r="BD23" s="94"/>
      <c r="BE23" s="94"/>
      <c r="BF23" s="108"/>
      <c r="BG23" s="83"/>
      <c r="BH23" s="83"/>
      <c r="BI23" s="16"/>
      <c r="BJ23" s="78" t="s">
        <v>47</v>
      </c>
      <c r="BK23" s="78">
        <v>21</v>
      </c>
    </row>
    <row r="24" spans="50:63" ht="23.25">
      <c r="AX24" s="94">
        <v>14728450</v>
      </c>
      <c r="AY24" s="94"/>
      <c r="AZ24" s="94"/>
      <c r="BA24" s="94"/>
      <c r="BB24" s="94"/>
      <c r="BC24" s="94"/>
      <c r="BD24" s="94"/>
      <c r="BE24" s="94"/>
      <c r="BF24" s="108"/>
      <c r="BG24" s="83"/>
      <c r="BH24" s="83">
        <v>9942748</v>
      </c>
      <c r="BI24" s="16"/>
      <c r="BJ24" s="87" t="s">
        <v>130</v>
      </c>
      <c r="BK24" s="78">
        <v>22</v>
      </c>
    </row>
    <row r="25" spans="50:63" ht="23.25">
      <c r="AX25" s="83"/>
      <c r="AY25" s="83" t="s">
        <v>42</v>
      </c>
      <c r="AZ25" s="83"/>
      <c r="BA25" s="83"/>
      <c r="BB25" s="83"/>
      <c r="BC25" s="83"/>
      <c r="BD25" s="83"/>
      <c r="BE25" s="83"/>
      <c r="BF25" s="108"/>
      <c r="BG25" s="83"/>
      <c r="BH25" s="83"/>
      <c r="BI25" s="16"/>
      <c r="BJ25" s="87" t="s">
        <v>131</v>
      </c>
      <c r="BK25" s="87">
        <v>23</v>
      </c>
    </row>
    <row r="26" spans="50:63">
      <c r="AX26" s="94"/>
      <c r="AY26" s="94"/>
      <c r="AZ26" s="94"/>
      <c r="BA26" s="94"/>
      <c r="BB26" s="94"/>
      <c r="BC26" s="94"/>
      <c r="BD26" s="94"/>
      <c r="BE26" s="83"/>
      <c r="BF26" s="108"/>
      <c r="BG26" s="83"/>
      <c r="BH26" s="83"/>
      <c r="BI26" s="16"/>
      <c r="BJ26" s="78" t="s">
        <v>125</v>
      </c>
      <c r="BK26" s="78">
        <v>24</v>
      </c>
    </row>
    <row r="27" spans="50:63">
      <c r="AX27" s="94"/>
      <c r="AY27" s="94"/>
      <c r="AZ27" s="94"/>
      <c r="BA27" s="94">
        <v>23890000</v>
      </c>
      <c r="BB27" s="94"/>
      <c r="BC27" s="94"/>
      <c r="BD27" s="94">
        <v>2500000</v>
      </c>
      <c r="BE27" s="83"/>
      <c r="BF27" s="108"/>
      <c r="BG27" s="83"/>
      <c r="BH27" s="83"/>
      <c r="BI27" s="16"/>
      <c r="BJ27" s="78" t="s">
        <v>41</v>
      </c>
      <c r="BK27" s="78">
        <v>25</v>
      </c>
    </row>
    <row r="28" spans="50:63">
      <c r="AX28" s="94"/>
      <c r="AY28" s="94"/>
      <c r="AZ28" s="94"/>
      <c r="BA28" s="94">
        <v>34951845</v>
      </c>
      <c r="BB28" s="94"/>
      <c r="BC28" s="94"/>
      <c r="BD28" s="94">
        <v>2550000</v>
      </c>
      <c r="BE28" s="83">
        <v>8350000</v>
      </c>
      <c r="BF28" s="108">
        <v>4000000</v>
      </c>
      <c r="BG28" s="83"/>
      <c r="BH28" s="83"/>
      <c r="BI28" s="16"/>
      <c r="BJ28" s="78" t="s">
        <v>110</v>
      </c>
      <c r="BK28" s="78">
        <v>26</v>
      </c>
    </row>
    <row r="29" spans="50:63">
      <c r="AX29" s="94"/>
      <c r="AY29" s="94"/>
      <c r="AZ29" s="94"/>
      <c r="BA29" s="94"/>
      <c r="BB29" s="94"/>
      <c r="BC29" s="94"/>
      <c r="BD29" s="94"/>
      <c r="BE29" s="83"/>
      <c r="BF29" s="108"/>
      <c r="BG29" s="83"/>
      <c r="BH29" s="83"/>
      <c r="BI29" s="16"/>
      <c r="BJ29" s="78" t="s">
        <v>135</v>
      </c>
      <c r="BK29" s="78">
        <v>27</v>
      </c>
    </row>
    <row r="30" spans="50:63">
      <c r="AX30" s="94"/>
      <c r="AY30" s="94"/>
      <c r="AZ30" s="94"/>
      <c r="BA30" s="94">
        <v>66380000</v>
      </c>
      <c r="BB30" s="94"/>
      <c r="BC30" s="94"/>
      <c r="BD30" s="94"/>
      <c r="BE30" s="83"/>
      <c r="BF30" s="108"/>
      <c r="BG30" s="83"/>
      <c r="BH30" s="83"/>
      <c r="BI30" s="16"/>
      <c r="BJ30" s="89" t="s">
        <v>102</v>
      </c>
      <c r="BK30" s="78">
        <v>28</v>
      </c>
    </row>
    <row r="31" spans="50:63">
      <c r="AX31" s="94"/>
      <c r="AY31" s="94"/>
      <c r="AZ31" s="94"/>
      <c r="BA31" s="94"/>
      <c r="BB31" s="94"/>
      <c r="BC31" s="94"/>
      <c r="BD31" s="94"/>
      <c r="BE31" s="83"/>
      <c r="BF31" s="108"/>
      <c r="BG31" s="83"/>
      <c r="BH31" s="83"/>
      <c r="BI31" s="16"/>
      <c r="BJ31" s="78" t="s">
        <v>70</v>
      </c>
      <c r="BK31" s="78">
        <v>29</v>
      </c>
    </row>
    <row r="32" spans="50:63">
      <c r="AX32" s="94"/>
      <c r="AY32" s="94"/>
      <c r="AZ32" s="94">
        <v>3230000</v>
      </c>
      <c r="BA32" s="94"/>
      <c r="BB32" s="94"/>
      <c r="BC32" s="94">
        <v>945000</v>
      </c>
      <c r="BD32" s="94"/>
      <c r="BE32" s="83"/>
      <c r="BF32" s="108"/>
      <c r="BG32" s="83"/>
      <c r="BH32" s="83"/>
      <c r="BI32" s="16"/>
      <c r="BJ32" s="78" t="s">
        <v>44</v>
      </c>
      <c r="BK32" s="78">
        <v>30</v>
      </c>
    </row>
    <row r="33" spans="50:63">
      <c r="AX33" s="94"/>
      <c r="AY33" s="94">
        <v>10559000</v>
      </c>
      <c r="AZ33" s="94"/>
      <c r="BA33" s="94">
        <v>7883950</v>
      </c>
      <c r="BB33" s="94"/>
      <c r="BC33" s="94"/>
      <c r="BD33" s="94"/>
      <c r="BE33" s="83">
        <v>3600000</v>
      </c>
      <c r="BF33" s="108"/>
      <c r="BG33" s="83">
        <v>280940</v>
      </c>
      <c r="BH33" s="83"/>
      <c r="BI33" s="16"/>
      <c r="BJ33" s="78" t="s">
        <v>102</v>
      </c>
      <c r="BK33" s="78">
        <v>31</v>
      </c>
    </row>
    <row r="34" spans="50:63">
      <c r="AX34" s="94"/>
      <c r="AY34" s="94"/>
      <c r="AZ34" s="94"/>
      <c r="BA34" s="94">
        <v>17950000</v>
      </c>
      <c r="BB34" s="94"/>
      <c r="BC34" s="94"/>
      <c r="BD34" s="94"/>
      <c r="BE34" s="83"/>
      <c r="BF34" s="108"/>
      <c r="BG34" s="83">
        <v>280940</v>
      </c>
      <c r="BH34" s="83"/>
      <c r="BI34" s="16"/>
      <c r="BJ34" s="78" t="s">
        <v>102</v>
      </c>
      <c r="BK34" s="78">
        <v>32</v>
      </c>
    </row>
    <row r="35" spans="50:63">
      <c r="AX35" s="94"/>
      <c r="AY35" s="94">
        <v>108744000</v>
      </c>
      <c r="AZ35" s="94"/>
      <c r="BA35" s="94"/>
      <c r="BB35" s="94"/>
      <c r="BC35" s="94"/>
      <c r="BD35" s="94"/>
      <c r="BE35" s="83"/>
      <c r="BF35" s="108"/>
      <c r="BG35" s="83"/>
      <c r="BH35" s="83"/>
      <c r="BI35" s="16"/>
      <c r="BJ35" s="78" t="s">
        <v>102</v>
      </c>
      <c r="BK35" s="78">
        <v>33</v>
      </c>
    </row>
    <row r="36" spans="50:63">
      <c r="AX36" s="94"/>
      <c r="AY36" s="94">
        <v>91247500</v>
      </c>
      <c r="AZ36" s="94"/>
      <c r="BA36" s="94"/>
      <c r="BB36" s="94"/>
      <c r="BC36" s="94"/>
      <c r="BD36" s="94"/>
      <c r="BE36" s="83"/>
      <c r="BF36" s="108"/>
      <c r="BG36" s="83"/>
      <c r="BH36" s="83"/>
      <c r="BI36" s="16"/>
      <c r="BJ36" s="78" t="s">
        <v>102</v>
      </c>
      <c r="BK36" s="78">
        <v>34</v>
      </c>
    </row>
    <row r="37" spans="50:63">
      <c r="AX37" s="94"/>
      <c r="AY37" s="94"/>
      <c r="AZ37" s="94"/>
      <c r="BA37" s="94">
        <v>22000000</v>
      </c>
      <c r="BB37" s="94"/>
      <c r="BC37" s="94"/>
      <c r="BD37" s="94"/>
      <c r="BE37" s="83"/>
      <c r="BF37" s="108"/>
      <c r="BG37" s="83"/>
      <c r="BH37" s="83"/>
      <c r="BI37" s="16"/>
      <c r="BJ37" s="78" t="s">
        <v>48</v>
      </c>
      <c r="BK37" s="78">
        <v>35</v>
      </c>
    </row>
    <row r="38" spans="50:63">
      <c r="AX38" s="94"/>
      <c r="AY38" s="94"/>
      <c r="AZ38" s="94"/>
      <c r="BA38" s="94"/>
      <c r="BB38" s="94"/>
      <c r="BC38" s="94"/>
      <c r="BD38" s="94"/>
      <c r="BE38" s="83"/>
      <c r="BF38" s="108"/>
      <c r="BG38" s="83"/>
      <c r="BH38" s="83"/>
      <c r="BI38" s="16"/>
      <c r="BJ38" s="78" t="s">
        <v>77</v>
      </c>
      <c r="BK38" s="78">
        <v>36</v>
      </c>
    </row>
    <row r="39" spans="50:63">
      <c r="AX39" s="94">
        <v>14728450</v>
      </c>
      <c r="AY39" s="94"/>
      <c r="AZ39" s="94"/>
      <c r="BA39" s="94"/>
      <c r="BB39" s="94"/>
      <c r="BC39" s="94"/>
      <c r="BD39" s="94"/>
      <c r="BE39" s="83"/>
      <c r="BF39" s="108"/>
      <c r="BG39" s="83"/>
      <c r="BH39" s="83">
        <v>3880078</v>
      </c>
      <c r="BI39" s="16"/>
      <c r="BJ39" s="78" t="s">
        <v>49</v>
      </c>
      <c r="BK39" s="78">
        <v>37</v>
      </c>
    </row>
    <row r="40" spans="50:63">
      <c r="AX40" s="94"/>
      <c r="AY40" s="94"/>
      <c r="AZ40" s="94"/>
      <c r="BA40" s="94"/>
      <c r="BB40" s="94"/>
      <c r="BC40" s="94"/>
      <c r="BD40" s="94"/>
      <c r="BE40" s="83"/>
      <c r="BF40" s="108"/>
      <c r="BG40" s="83"/>
      <c r="BH40" s="83"/>
      <c r="BI40" s="16"/>
      <c r="BJ40" s="78" t="s">
        <v>50</v>
      </c>
      <c r="BK40" s="78">
        <v>38</v>
      </c>
    </row>
    <row r="41" spans="50:63">
      <c r="AX41" s="94"/>
      <c r="AY41" s="94"/>
      <c r="AZ41" s="94"/>
      <c r="BA41" s="94"/>
      <c r="BB41" s="94"/>
      <c r="BC41" s="94"/>
      <c r="BD41" s="94"/>
      <c r="BE41" s="83"/>
      <c r="BF41" s="108"/>
      <c r="BG41" s="83"/>
      <c r="BH41" s="83"/>
      <c r="BI41" s="16"/>
      <c r="BJ41" s="78" t="s">
        <v>51</v>
      </c>
      <c r="BK41" s="78">
        <v>39</v>
      </c>
    </row>
    <row r="42" spans="50:63">
      <c r="AX42" s="94"/>
      <c r="AY42" s="94"/>
      <c r="AZ42" s="94"/>
      <c r="BA42" s="94">
        <v>12957000</v>
      </c>
      <c r="BB42" s="94"/>
      <c r="BC42" s="94">
        <v>15300000</v>
      </c>
      <c r="BD42" s="94"/>
      <c r="BE42" s="83"/>
      <c r="BF42" s="108">
        <v>5700000</v>
      </c>
      <c r="BG42" s="83"/>
      <c r="BH42" s="83"/>
      <c r="BI42" s="16"/>
      <c r="BJ42" s="78" t="s">
        <v>45</v>
      </c>
      <c r="BK42" s="78">
        <v>40</v>
      </c>
    </row>
    <row r="43" spans="50:63">
      <c r="AX43" s="94"/>
      <c r="AY43" s="94"/>
      <c r="AZ43" s="94"/>
      <c r="BA43" s="94"/>
      <c r="BB43" s="94"/>
      <c r="BC43" s="94"/>
      <c r="BD43" s="94"/>
      <c r="BE43" s="83"/>
      <c r="BF43" s="108"/>
      <c r="BG43" s="83"/>
      <c r="BH43" s="83"/>
      <c r="BI43" s="16"/>
      <c r="BJ43" s="78" t="s">
        <v>52</v>
      </c>
      <c r="BK43" s="78">
        <v>41</v>
      </c>
    </row>
    <row r="44" spans="50:63">
      <c r="AX44" s="83"/>
      <c r="AY44" s="83"/>
      <c r="AZ44" s="83"/>
      <c r="BA44" s="83"/>
      <c r="BB44" s="83"/>
      <c r="BC44" s="83"/>
      <c r="BD44" s="83"/>
      <c r="BE44" s="83"/>
      <c r="BF44" s="108"/>
      <c r="BG44" s="83"/>
      <c r="BH44" s="83"/>
      <c r="BI44" s="16"/>
      <c r="BJ44" s="78" t="s">
        <v>53</v>
      </c>
      <c r="BK44" s="78">
        <v>42</v>
      </c>
    </row>
    <row r="45" spans="50:63">
      <c r="AX45" s="83"/>
      <c r="AY45" s="83"/>
      <c r="AZ45" s="83"/>
      <c r="BA45" s="83"/>
      <c r="BB45" s="83"/>
      <c r="BC45" s="83"/>
      <c r="BD45" s="83"/>
      <c r="BE45" s="83"/>
      <c r="BF45" s="108"/>
      <c r="BG45" s="83"/>
      <c r="BH45" s="83"/>
      <c r="BI45" s="16"/>
      <c r="BJ45" s="78" t="s">
        <v>45</v>
      </c>
      <c r="BK45" s="78">
        <v>43</v>
      </c>
    </row>
    <row r="46" spans="50:63">
      <c r="AX46" s="83"/>
      <c r="AY46" s="83"/>
      <c r="AZ46" s="83"/>
      <c r="BA46" s="83"/>
      <c r="BB46" s="83"/>
      <c r="BC46" s="83"/>
      <c r="BD46" s="83"/>
      <c r="BE46" s="83"/>
      <c r="BF46" s="108"/>
      <c r="BG46" s="83"/>
      <c r="BH46" s="83"/>
      <c r="BI46" s="16"/>
      <c r="BJ46" s="78" t="s">
        <v>73</v>
      </c>
      <c r="BK46" s="78">
        <v>44</v>
      </c>
    </row>
    <row r="47" spans="50:63">
      <c r="AX47" s="83"/>
      <c r="AY47" s="83"/>
      <c r="AZ47" s="83"/>
      <c r="BA47" s="83"/>
      <c r="BB47" s="83">
        <v>331500000</v>
      </c>
      <c r="BC47" s="83"/>
      <c r="BD47" s="83"/>
      <c r="BE47" s="83"/>
      <c r="BF47" s="108"/>
      <c r="BG47" s="83"/>
      <c r="BH47" s="83"/>
      <c r="BI47" s="16"/>
      <c r="BJ47" s="78" t="s">
        <v>62</v>
      </c>
      <c r="BK47" s="78">
        <v>45</v>
      </c>
    </row>
    <row r="48" spans="50:63">
      <c r="AX48" s="83"/>
      <c r="AY48" s="83"/>
      <c r="AZ48" s="83"/>
      <c r="BA48" s="83"/>
      <c r="BB48" s="83"/>
      <c r="BC48" s="83"/>
      <c r="BD48" s="83"/>
      <c r="BE48" s="83"/>
      <c r="BF48" s="108"/>
      <c r="BG48" s="83"/>
      <c r="BH48" s="83"/>
      <c r="BI48" s="16"/>
      <c r="BJ48" s="78" t="s">
        <v>74</v>
      </c>
      <c r="BK48" s="78">
        <v>46</v>
      </c>
    </row>
    <row r="49" spans="50:63">
      <c r="AX49" s="83"/>
      <c r="AY49" s="83"/>
      <c r="AZ49" s="83"/>
      <c r="BA49" s="83"/>
      <c r="BB49" s="83"/>
      <c r="BC49" s="83"/>
      <c r="BD49" s="83"/>
      <c r="BE49" s="83"/>
      <c r="BF49" s="108"/>
      <c r="BG49" s="83"/>
      <c r="BH49" s="83"/>
      <c r="BI49" s="16"/>
      <c r="BJ49" s="78" t="s">
        <v>54</v>
      </c>
      <c r="BK49" s="78">
        <v>47</v>
      </c>
    </row>
    <row r="50" spans="50:63">
      <c r="AX50" s="83"/>
      <c r="AY50" s="83"/>
      <c r="AZ50" s="83"/>
      <c r="BA50" s="83"/>
      <c r="BB50" s="83"/>
      <c r="BC50" s="83"/>
      <c r="BD50" s="83"/>
      <c r="BE50" s="83"/>
      <c r="BF50" s="108"/>
      <c r="BG50" s="83"/>
      <c r="BH50" s="83"/>
      <c r="BI50" s="16"/>
      <c r="BJ50" s="78" t="s">
        <v>55</v>
      </c>
      <c r="BK50" s="78">
        <v>48</v>
      </c>
    </row>
    <row r="51" spans="50:63">
      <c r="AX51" s="83"/>
      <c r="AY51" s="83"/>
      <c r="AZ51" s="83"/>
      <c r="BA51" s="94">
        <v>23132000</v>
      </c>
      <c r="BB51" s="94"/>
      <c r="BC51" s="94"/>
      <c r="BD51" s="94">
        <v>30090000</v>
      </c>
      <c r="BE51" s="83">
        <v>7800000</v>
      </c>
      <c r="BF51" s="108"/>
      <c r="BG51" s="83"/>
      <c r="BH51" s="83"/>
      <c r="BI51" s="16"/>
      <c r="BJ51" s="78" t="s">
        <v>56</v>
      </c>
      <c r="BK51" s="78">
        <v>49</v>
      </c>
    </row>
    <row r="52" spans="50:63">
      <c r="AX52" s="83"/>
      <c r="AY52" s="83"/>
      <c r="AZ52" s="83"/>
      <c r="BA52" s="83"/>
      <c r="BB52" s="83"/>
      <c r="BC52" s="83"/>
      <c r="BD52" s="83"/>
      <c r="BE52" s="83"/>
      <c r="BF52" s="108"/>
      <c r="BG52" s="83"/>
      <c r="BH52" s="83"/>
      <c r="BI52" s="16"/>
      <c r="BJ52" s="78" t="s">
        <v>57</v>
      </c>
      <c r="BK52" s="78">
        <v>50</v>
      </c>
    </row>
    <row r="53" spans="50:63">
      <c r="AX53" s="83"/>
      <c r="AY53" s="83"/>
      <c r="AZ53" s="83"/>
      <c r="BA53" s="83"/>
      <c r="BB53" s="83"/>
      <c r="BC53" s="83"/>
      <c r="BD53" s="83"/>
      <c r="BE53" s="83"/>
      <c r="BF53" s="108"/>
      <c r="BG53" s="83"/>
      <c r="BH53" s="83"/>
      <c r="BI53" s="16"/>
      <c r="BJ53" s="78" t="s">
        <v>58</v>
      </c>
      <c r="BK53" s="78">
        <v>51</v>
      </c>
    </row>
    <row r="54" spans="50:63">
      <c r="AX54" s="83"/>
      <c r="AY54" s="83"/>
      <c r="AZ54" s="83"/>
      <c r="BA54" s="83"/>
      <c r="BB54" s="83"/>
      <c r="BC54" s="83"/>
      <c r="BD54" s="83"/>
      <c r="BE54" s="83"/>
      <c r="BF54" s="108"/>
      <c r="BG54" s="83"/>
      <c r="BH54" s="83"/>
      <c r="BI54" s="16"/>
      <c r="BJ54" s="78" t="s">
        <v>59</v>
      </c>
      <c r="BK54" s="78">
        <v>52</v>
      </c>
    </row>
    <row r="55" spans="50:63">
      <c r="AX55" s="83"/>
      <c r="AY55" s="83"/>
      <c r="AZ55" s="83"/>
      <c r="BA55" s="83"/>
      <c r="BB55" s="83"/>
      <c r="BC55" s="83"/>
      <c r="BD55" s="83"/>
      <c r="BE55" s="83"/>
      <c r="BF55" s="108"/>
      <c r="BG55" s="83"/>
      <c r="BH55" s="83"/>
      <c r="BI55" s="16"/>
      <c r="BJ55" s="78" t="s">
        <v>60</v>
      </c>
      <c r="BK55" s="78">
        <v>53</v>
      </c>
    </row>
    <row r="56" spans="50:63">
      <c r="AX56" s="94">
        <v>14728450</v>
      </c>
      <c r="AY56" s="83"/>
      <c r="AZ56" s="83"/>
      <c r="BA56" s="83"/>
      <c r="BB56" s="83"/>
      <c r="BC56" s="83"/>
      <c r="BD56" s="83"/>
      <c r="BE56" s="83"/>
      <c r="BF56" s="108"/>
      <c r="BG56" s="83"/>
      <c r="BH56" s="83">
        <v>3880078</v>
      </c>
      <c r="BI56" s="16"/>
      <c r="BJ56" s="78" t="s">
        <v>61</v>
      </c>
      <c r="BK56" s="78">
        <v>54</v>
      </c>
    </row>
    <row r="57" spans="50:63">
      <c r="AX57" s="83"/>
      <c r="AY57" s="83"/>
      <c r="AZ57" s="83"/>
      <c r="BA57" s="83"/>
      <c r="BB57" s="83">
        <v>66300000</v>
      </c>
      <c r="BC57" s="83"/>
      <c r="BD57" s="83"/>
      <c r="BE57" s="83"/>
      <c r="BF57" s="108"/>
      <c r="BG57" s="83"/>
      <c r="BH57" s="83"/>
      <c r="BI57" s="16"/>
      <c r="BJ57" s="78" t="s">
        <v>63</v>
      </c>
      <c r="BK57" s="78">
        <v>55</v>
      </c>
    </row>
    <row r="58" spans="50:63">
      <c r="AX58" s="83"/>
      <c r="AY58" s="83"/>
      <c r="AZ58" s="83"/>
      <c r="BA58" s="83"/>
      <c r="BB58" s="83"/>
      <c r="BC58" s="83"/>
      <c r="BD58" s="83"/>
      <c r="BE58" s="83">
        <v>25000000</v>
      </c>
      <c r="BF58" s="108"/>
      <c r="BG58" s="83"/>
      <c r="BH58" s="83"/>
      <c r="BI58" s="16"/>
      <c r="BJ58" s="78" t="s">
        <v>99</v>
      </c>
      <c r="BK58" s="78">
        <v>56</v>
      </c>
    </row>
    <row r="59" spans="50:63">
      <c r="AX59" s="83"/>
      <c r="AY59" s="83"/>
      <c r="AZ59" s="83"/>
      <c r="BA59" s="83"/>
      <c r="BB59" s="83"/>
      <c r="BC59" s="83"/>
      <c r="BD59" s="83"/>
      <c r="BE59" s="83">
        <v>7000000</v>
      </c>
      <c r="BF59" s="108"/>
      <c r="BG59" s="83"/>
      <c r="BH59" s="83"/>
      <c r="BI59" s="16"/>
      <c r="BJ59" s="78" t="s">
        <v>126</v>
      </c>
      <c r="BK59" s="78">
        <v>57</v>
      </c>
    </row>
    <row r="60" spans="50:63">
      <c r="AX60" s="83"/>
      <c r="AY60" s="83"/>
      <c r="AZ60" s="83"/>
      <c r="BA60" s="94"/>
      <c r="BB60" s="94"/>
      <c r="BC60" s="94"/>
      <c r="BD60" s="94"/>
      <c r="BE60" s="83"/>
      <c r="BF60" s="108"/>
      <c r="BG60" s="83"/>
      <c r="BH60" s="83"/>
      <c r="BI60" s="16"/>
      <c r="BJ60" s="78" t="s">
        <v>78</v>
      </c>
      <c r="BK60" s="78">
        <v>58</v>
      </c>
    </row>
    <row r="61" spans="50:63">
      <c r="AX61" s="83"/>
      <c r="AY61" s="83"/>
      <c r="AZ61" s="83"/>
      <c r="BA61" s="94">
        <v>5320000</v>
      </c>
      <c r="BB61" s="94"/>
      <c r="BC61" s="94"/>
      <c r="BD61" s="94">
        <v>5848000</v>
      </c>
      <c r="BE61" s="83"/>
      <c r="BF61" s="108"/>
      <c r="BG61" s="83"/>
      <c r="BH61" s="83"/>
      <c r="BI61" s="16"/>
      <c r="BJ61" s="78" t="s">
        <v>79</v>
      </c>
      <c r="BK61" s="78">
        <v>59</v>
      </c>
    </row>
    <row r="62" spans="50:63">
      <c r="AX62" s="83"/>
      <c r="AY62" s="83"/>
      <c r="AZ62" s="83"/>
      <c r="BA62" s="94">
        <v>40200000</v>
      </c>
      <c r="BB62" s="94"/>
      <c r="BC62" s="94"/>
      <c r="BD62" s="94">
        <v>6800000</v>
      </c>
      <c r="BE62" s="83"/>
      <c r="BF62" s="108"/>
      <c r="BG62" s="83"/>
      <c r="BH62" s="83"/>
      <c r="BI62" s="16"/>
      <c r="BJ62" s="78" t="s">
        <v>80</v>
      </c>
      <c r="BK62" s="78">
        <v>60</v>
      </c>
    </row>
    <row r="63" spans="50:63">
      <c r="AX63" s="83"/>
      <c r="AY63" s="83"/>
      <c r="AZ63" s="83"/>
      <c r="BA63" s="83"/>
      <c r="BB63" s="83"/>
      <c r="BC63" s="83"/>
      <c r="BD63" s="83"/>
      <c r="BE63" s="83"/>
      <c r="BF63" s="108"/>
      <c r="BG63" s="83"/>
      <c r="BH63" s="83"/>
      <c r="BI63" s="16"/>
      <c r="BJ63" s="78" t="s">
        <v>81</v>
      </c>
      <c r="BK63" s="78">
        <v>61</v>
      </c>
    </row>
    <row r="64" spans="50:63">
      <c r="AX64" s="94"/>
      <c r="AY64" s="94"/>
      <c r="AZ64" s="94"/>
      <c r="BA64" s="94">
        <v>5300000</v>
      </c>
      <c r="BB64" s="94"/>
      <c r="BC64" s="94">
        <v>800000</v>
      </c>
      <c r="BD64" s="94">
        <v>4300000</v>
      </c>
      <c r="BE64" s="83"/>
      <c r="BF64" s="108"/>
      <c r="BG64" s="83"/>
      <c r="BH64" s="83"/>
      <c r="BI64" s="16"/>
      <c r="BJ64" s="78" t="s">
        <v>83</v>
      </c>
      <c r="BK64" s="78">
        <v>62</v>
      </c>
    </row>
    <row r="65" spans="50:63">
      <c r="AX65" s="94"/>
      <c r="AY65" s="94"/>
      <c r="AZ65" s="94"/>
      <c r="BA65" s="94">
        <v>10814330</v>
      </c>
      <c r="BB65" s="94"/>
      <c r="BC65" s="94"/>
      <c r="BD65" s="94"/>
      <c r="BE65" s="83"/>
      <c r="BF65" s="108">
        <v>4000000</v>
      </c>
      <c r="BG65" s="83"/>
      <c r="BH65" s="83"/>
      <c r="BI65" s="16"/>
      <c r="BJ65" s="78" t="s">
        <v>82</v>
      </c>
      <c r="BK65" s="78">
        <v>63</v>
      </c>
    </row>
    <row r="66" spans="50:63">
      <c r="AX66" s="94"/>
      <c r="AY66" s="94"/>
      <c r="AZ66" s="94"/>
      <c r="BA66" s="94">
        <v>27875000</v>
      </c>
      <c r="BB66" s="94"/>
      <c r="BC66" s="94"/>
      <c r="BD66" s="94">
        <v>1910000</v>
      </c>
      <c r="BE66" s="83"/>
      <c r="BF66" s="108"/>
      <c r="BG66" s="83"/>
      <c r="BH66" s="83"/>
      <c r="BI66" s="16"/>
      <c r="BJ66" s="78" t="s">
        <v>84</v>
      </c>
      <c r="BK66" s="78">
        <v>64</v>
      </c>
    </row>
    <row r="67" spans="50:63">
      <c r="AX67" s="94"/>
      <c r="AY67" s="94"/>
      <c r="AZ67" s="94"/>
      <c r="BA67" s="94"/>
      <c r="BB67" s="94"/>
      <c r="BC67" s="94"/>
      <c r="BD67" s="94"/>
      <c r="BE67" s="83"/>
      <c r="BF67" s="108"/>
      <c r="BG67" s="83"/>
      <c r="BH67" s="83"/>
      <c r="BI67" s="16"/>
      <c r="BJ67" s="78" t="s">
        <v>85</v>
      </c>
      <c r="BK67" s="78">
        <v>65</v>
      </c>
    </row>
    <row r="68" spans="50:63">
      <c r="AX68" s="94"/>
      <c r="AY68" s="94"/>
      <c r="AZ68" s="94"/>
      <c r="BA68" s="94"/>
      <c r="BB68" s="94"/>
      <c r="BC68" s="94"/>
      <c r="BD68" s="94"/>
      <c r="BE68" s="83"/>
      <c r="BF68" s="108"/>
      <c r="BG68" s="83"/>
      <c r="BH68" s="83"/>
      <c r="BI68" s="16"/>
      <c r="BJ68" s="78" t="s">
        <v>86</v>
      </c>
      <c r="BK68" s="78">
        <v>66</v>
      </c>
    </row>
    <row r="69" spans="50:63">
      <c r="AX69" s="94"/>
      <c r="AY69" s="94"/>
      <c r="AZ69" s="94"/>
      <c r="BA69" s="94"/>
      <c r="BB69" s="94"/>
      <c r="BC69" s="94"/>
      <c r="BD69" s="94"/>
      <c r="BE69" s="83"/>
      <c r="BF69" s="108"/>
      <c r="BG69" s="83"/>
      <c r="BH69" s="83"/>
      <c r="BI69" s="16"/>
      <c r="BJ69" s="78" t="s">
        <v>87</v>
      </c>
      <c r="BK69" s="78">
        <v>67</v>
      </c>
    </row>
    <row r="70" spans="50:63">
      <c r="AX70" s="94"/>
      <c r="AY70" s="94"/>
      <c r="AZ70" s="94"/>
      <c r="BA70" s="94"/>
      <c r="BB70" s="94"/>
      <c r="BC70" s="94"/>
      <c r="BD70" s="94"/>
      <c r="BE70" s="83"/>
      <c r="BF70" s="108"/>
      <c r="BG70" s="83"/>
      <c r="BH70" s="83"/>
      <c r="BI70" s="16"/>
      <c r="BJ70" s="78" t="s">
        <v>134</v>
      </c>
      <c r="BK70" s="78">
        <v>68</v>
      </c>
    </row>
    <row r="71" spans="50:63">
      <c r="AX71" s="94"/>
      <c r="AY71" s="94"/>
      <c r="AZ71" s="94"/>
      <c r="BA71" s="94">
        <v>34264250</v>
      </c>
      <c r="BB71" s="94"/>
      <c r="BC71" s="94"/>
      <c r="BD71" s="94"/>
      <c r="BE71" s="83">
        <v>19000000</v>
      </c>
      <c r="BF71" s="108">
        <v>3000000</v>
      </c>
      <c r="BG71" s="83">
        <v>2309040</v>
      </c>
      <c r="BH71" s="83"/>
      <c r="BI71" s="16"/>
      <c r="BJ71" s="78" t="s">
        <v>88</v>
      </c>
      <c r="BK71" s="78">
        <v>69</v>
      </c>
    </row>
    <row r="72" spans="50:63">
      <c r="AX72" s="94"/>
      <c r="AY72" s="94"/>
      <c r="AZ72" s="94"/>
      <c r="BA72" s="94"/>
      <c r="BB72" s="94"/>
      <c r="BC72" s="94"/>
      <c r="BD72" s="94"/>
      <c r="BE72" s="83"/>
      <c r="BF72" s="108"/>
      <c r="BG72" s="83"/>
      <c r="BH72" s="83"/>
      <c r="BI72" s="16"/>
      <c r="BJ72" s="78" t="s">
        <v>89</v>
      </c>
      <c r="BK72" s="78">
        <v>70</v>
      </c>
    </row>
    <row r="73" spans="50:63">
      <c r="AX73" s="94"/>
      <c r="AY73" s="94"/>
      <c r="AZ73" s="94"/>
      <c r="BA73" s="94"/>
      <c r="BB73" s="94"/>
      <c r="BC73" s="94"/>
      <c r="BD73" s="94"/>
      <c r="BE73" s="83"/>
      <c r="BF73" s="108"/>
      <c r="BG73" s="83"/>
      <c r="BH73" s="83"/>
      <c r="BI73" s="16"/>
      <c r="BJ73" s="78" t="s">
        <v>90</v>
      </c>
      <c r="BK73" s="78">
        <v>71</v>
      </c>
    </row>
    <row r="74" spans="50:63">
      <c r="AX74" s="94"/>
      <c r="AY74" s="94"/>
      <c r="AZ74" s="94"/>
      <c r="BA74" s="94"/>
      <c r="BB74" s="94"/>
      <c r="BC74" s="94"/>
      <c r="BD74" s="94"/>
      <c r="BE74" s="83"/>
      <c r="BF74" s="108"/>
      <c r="BG74" s="83"/>
      <c r="BH74" s="83"/>
      <c r="BI74" s="16"/>
      <c r="BJ74" s="78" t="s">
        <v>91</v>
      </c>
      <c r="BK74" s="78">
        <v>72</v>
      </c>
    </row>
    <row r="75" spans="50:63">
      <c r="AX75" s="94"/>
      <c r="AY75" s="94"/>
      <c r="AZ75" s="94"/>
      <c r="BA75" s="94"/>
      <c r="BB75" s="94"/>
      <c r="BC75" s="94"/>
      <c r="BD75" s="94"/>
      <c r="BE75" s="83"/>
      <c r="BF75" s="108"/>
      <c r="BG75" s="83"/>
      <c r="BH75" s="83"/>
      <c r="BI75" s="16"/>
      <c r="BJ75" s="78"/>
      <c r="BK75" s="78">
        <v>73</v>
      </c>
    </row>
    <row r="76" spans="50:63">
      <c r="AX76" s="94">
        <v>14728450</v>
      </c>
      <c r="AY76" s="94"/>
      <c r="AZ76" s="94"/>
      <c r="BA76" s="94"/>
      <c r="BB76" s="94"/>
      <c r="BC76" s="94"/>
      <c r="BD76" s="94"/>
      <c r="BE76" s="83"/>
      <c r="BF76" s="108"/>
      <c r="BG76" s="83"/>
      <c r="BH76" s="83">
        <v>3880078</v>
      </c>
      <c r="BI76" s="16"/>
      <c r="BJ76" s="78" t="s">
        <v>104</v>
      </c>
      <c r="BK76" s="78">
        <v>74</v>
      </c>
    </row>
    <row r="77" spans="50:63">
      <c r="AX77" s="83"/>
      <c r="AY77" s="83"/>
      <c r="AZ77" s="83"/>
      <c r="BA77" s="83"/>
      <c r="BB77" s="83"/>
      <c r="BC77" s="83"/>
      <c r="BD77" s="83"/>
      <c r="BE77" s="83"/>
      <c r="BF77" s="108"/>
      <c r="BG77" s="83"/>
      <c r="BH77" s="83"/>
      <c r="BI77" s="16"/>
      <c r="BJ77" s="78" t="s">
        <v>103</v>
      </c>
      <c r="BK77" s="78">
        <v>75</v>
      </c>
    </row>
    <row r="78" spans="50:63">
      <c r="AX78" s="83"/>
      <c r="AY78" s="83"/>
      <c r="AZ78" s="83"/>
      <c r="BA78" s="83"/>
      <c r="BB78" s="83"/>
      <c r="BC78" s="83"/>
      <c r="BD78" s="83"/>
      <c r="BE78" s="83"/>
      <c r="BF78" s="108"/>
      <c r="BG78" s="83"/>
      <c r="BH78" s="83"/>
      <c r="BI78" s="16"/>
      <c r="BJ78" s="78" t="s">
        <v>93</v>
      </c>
      <c r="BK78" s="78">
        <v>76</v>
      </c>
    </row>
    <row r="79" spans="50:63">
      <c r="AX79" s="83"/>
      <c r="AY79" s="83"/>
      <c r="AZ79" s="83"/>
      <c r="BA79" s="83"/>
      <c r="BB79" s="83"/>
      <c r="BC79" s="83"/>
      <c r="BD79" s="83"/>
      <c r="BE79" s="83"/>
      <c r="BF79" s="108"/>
      <c r="BG79" s="83"/>
      <c r="BH79" s="83"/>
      <c r="BI79" s="16"/>
      <c r="BJ79" s="78" t="s">
        <v>94</v>
      </c>
      <c r="BK79" s="78">
        <v>77</v>
      </c>
    </row>
    <row r="80" spans="50:63">
      <c r="AX80" s="83"/>
      <c r="AY80" s="83"/>
      <c r="AZ80" s="83"/>
      <c r="BA80" s="83">
        <v>1800000</v>
      </c>
      <c r="BB80" s="83"/>
      <c r="BC80" s="83"/>
      <c r="BD80" s="83"/>
      <c r="BE80" s="83"/>
      <c r="BF80" s="108"/>
      <c r="BG80" s="83"/>
      <c r="BH80" s="83"/>
      <c r="BI80" s="16"/>
      <c r="BJ80" s="78" t="s">
        <v>109</v>
      </c>
      <c r="BK80" s="78">
        <v>78</v>
      </c>
    </row>
    <row r="81" spans="50:63">
      <c r="AX81" s="94"/>
      <c r="AY81" s="94"/>
      <c r="AZ81" s="94">
        <v>12600000</v>
      </c>
      <c r="BA81" s="94">
        <v>23890000</v>
      </c>
      <c r="BB81" s="83"/>
      <c r="BC81" s="83"/>
      <c r="BD81" s="83"/>
      <c r="BE81" s="83"/>
      <c r="BF81" s="108"/>
      <c r="BG81" s="83"/>
      <c r="BH81" s="83"/>
      <c r="BI81" s="16"/>
      <c r="BJ81" s="78" t="s">
        <v>95</v>
      </c>
      <c r="BK81" s="78">
        <v>79</v>
      </c>
    </row>
    <row r="82" spans="50:63">
      <c r="AX82" s="94"/>
      <c r="AY82" s="94"/>
      <c r="AZ82" s="94">
        <v>5020000</v>
      </c>
      <c r="BA82" s="94">
        <v>17870000</v>
      </c>
      <c r="BB82" s="83"/>
      <c r="BC82" s="83"/>
      <c r="BD82" s="83"/>
      <c r="BE82" s="83"/>
      <c r="BF82" s="108">
        <v>10000000</v>
      </c>
      <c r="BG82" s="83"/>
      <c r="BH82" s="83"/>
      <c r="BI82" s="16"/>
      <c r="BJ82" s="78" t="s">
        <v>95</v>
      </c>
      <c r="BK82" s="78">
        <v>80</v>
      </c>
    </row>
    <row r="83" spans="50:63">
      <c r="AX83" s="94"/>
      <c r="AY83" s="94"/>
      <c r="AZ83" s="94"/>
      <c r="BA83" s="94"/>
      <c r="BB83" s="83"/>
      <c r="BC83" s="83"/>
      <c r="BD83" s="83"/>
      <c r="BE83" s="83"/>
      <c r="BF83" s="108"/>
      <c r="BG83" s="83"/>
      <c r="BH83" s="83"/>
      <c r="BI83" s="16"/>
      <c r="BJ83" s="78" t="s">
        <v>111</v>
      </c>
      <c r="BK83" s="78">
        <v>81</v>
      </c>
    </row>
    <row r="84" spans="50:63">
      <c r="AX84" s="94"/>
      <c r="AY84" s="94"/>
      <c r="AZ84" s="94"/>
      <c r="BA84" s="94"/>
      <c r="BB84" s="83"/>
      <c r="BC84" s="83"/>
      <c r="BD84" s="83"/>
      <c r="BE84" s="83"/>
      <c r="BF84" s="108"/>
      <c r="BG84" s="83"/>
      <c r="BH84" s="83"/>
      <c r="BI84" s="16"/>
      <c r="BJ84" s="78" t="s">
        <v>112</v>
      </c>
      <c r="BK84" s="90">
        <v>82</v>
      </c>
    </row>
    <row r="85" spans="50:63">
      <c r="AX85" s="94">
        <v>14728450</v>
      </c>
      <c r="AY85" s="94"/>
      <c r="AZ85" s="94"/>
      <c r="BA85" s="94"/>
      <c r="BB85" s="83"/>
      <c r="BC85" s="83"/>
      <c r="BD85" s="83"/>
      <c r="BE85" s="83"/>
      <c r="BF85" s="108"/>
      <c r="BG85" s="83"/>
      <c r="BH85" s="83">
        <v>3880078</v>
      </c>
      <c r="BI85" s="16"/>
      <c r="BJ85" s="78" t="s">
        <v>107</v>
      </c>
      <c r="BK85" s="78">
        <v>83</v>
      </c>
    </row>
    <row r="86" spans="50:63">
      <c r="AX86" s="83"/>
      <c r="AY86" s="83"/>
      <c r="AZ86" s="83"/>
      <c r="BA86" s="83"/>
      <c r="BB86" s="83"/>
      <c r="BC86" s="83"/>
      <c r="BD86" s="83"/>
      <c r="BE86" s="83"/>
      <c r="BF86" s="108"/>
      <c r="BG86" s="83"/>
      <c r="BH86" s="83"/>
      <c r="BI86" s="16"/>
      <c r="BJ86" s="78" t="s">
        <v>108</v>
      </c>
      <c r="BK86" s="78">
        <v>84</v>
      </c>
    </row>
    <row r="87" spans="50:63">
      <c r="AX87" s="83"/>
      <c r="AY87" s="83"/>
      <c r="AZ87" s="83"/>
      <c r="BA87" s="78"/>
      <c r="BB87" s="83">
        <v>66300000</v>
      </c>
      <c r="BC87" s="83"/>
      <c r="BD87" s="83"/>
      <c r="BE87" s="83"/>
      <c r="BF87" s="108"/>
      <c r="BG87" s="83"/>
      <c r="BH87" s="83"/>
      <c r="BI87" s="16"/>
      <c r="BJ87" s="78" t="s">
        <v>96</v>
      </c>
      <c r="BK87" s="78">
        <v>85</v>
      </c>
    </row>
    <row r="88" spans="50:63">
      <c r="AX88" s="83"/>
      <c r="AY88" s="83"/>
      <c r="AZ88" s="83"/>
      <c r="BA88" s="78">
        <v>53245000</v>
      </c>
      <c r="BB88" s="83"/>
      <c r="BC88" s="83">
        <v>8500000</v>
      </c>
      <c r="BD88" s="83"/>
      <c r="BE88" s="83">
        <v>4700000</v>
      </c>
      <c r="BF88" s="108">
        <v>9800000</v>
      </c>
      <c r="BG88" s="83"/>
      <c r="BH88" s="83"/>
      <c r="BI88" s="16"/>
      <c r="BJ88" s="78" t="s">
        <v>97</v>
      </c>
      <c r="BK88" s="78">
        <v>86</v>
      </c>
    </row>
    <row r="89" spans="50:63">
      <c r="AX89" s="83"/>
      <c r="AY89" s="83"/>
      <c r="AZ89" s="83"/>
      <c r="BA89" s="78"/>
      <c r="BB89" s="83"/>
      <c r="BC89" s="83"/>
      <c r="BD89" s="83"/>
      <c r="BE89" s="83"/>
      <c r="BF89" s="108"/>
      <c r="BG89" s="83"/>
      <c r="BH89" s="83"/>
      <c r="BI89" s="16"/>
      <c r="BJ89" s="78" t="s">
        <v>106</v>
      </c>
      <c r="BK89" s="78">
        <v>87</v>
      </c>
    </row>
    <row r="90" spans="50:63">
      <c r="AX90" s="83"/>
      <c r="AY90" s="83"/>
      <c r="AZ90" s="83"/>
      <c r="BA90" s="78">
        <v>11692000</v>
      </c>
      <c r="BB90" s="83"/>
      <c r="BC90" s="83">
        <v>3600000</v>
      </c>
      <c r="BD90" s="83"/>
      <c r="BE90" s="83"/>
      <c r="BF90" s="108"/>
      <c r="BG90" s="83"/>
      <c r="BH90" s="83"/>
      <c r="BI90" s="16"/>
      <c r="BJ90" s="78" t="s">
        <v>95</v>
      </c>
      <c r="BK90" s="78">
        <v>88</v>
      </c>
    </row>
    <row r="91" spans="50:63">
      <c r="AX91" s="83"/>
      <c r="AY91" s="83"/>
      <c r="AZ91" s="83"/>
      <c r="BA91" s="78"/>
      <c r="BB91" s="83"/>
      <c r="BC91" s="83"/>
      <c r="BD91" s="83"/>
      <c r="BE91" s="83"/>
      <c r="BF91" s="108">
        <v>7500000</v>
      </c>
      <c r="BG91" s="83"/>
      <c r="BH91" s="83"/>
      <c r="BI91" s="16"/>
      <c r="BJ91" s="78" t="s">
        <v>105</v>
      </c>
      <c r="BK91" s="78">
        <v>89</v>
      </c>
    </row>
    <row r="92" spans="50:63">
      <c r="AX92" s="83"/>
      <c r="AY92" s="83"/>
      <c r="AZ92" s="83"/>
      <c r="BA92" s="78">
        <v>15068700</v>
      </c>
      <c r="BB92" s="83"/>
      <c r="BC92" s="83"/>
      <c r="BD92" s="78">
        <v>1513000</v>
      </c>
      <c r="BE92" s="83">
        <v>9100000</v>
      </c>
      <c r="BF92" s="108"/>
      <c r="BG92" s="83">
        <v>1163938</v>
      </c>
      <c r="BH92" s="83"/>
      <c r="BI92" s="16"/>
      <c r="BJ92" s="78" t="s">
        <v>102</v>
      </c>
      <c r="BK92" s="78">
        <v>90</v>
      </c>
    </row>
    <row r="93" spans="50:63">
      <c r="AX93" s="83"/>
      <c r="AY93" s="83"/>
      <c r="AZ93" s="83"/>
      <c r="BA93" s="78"/>
      <c r="BB93" s="83"/>
      <c r="BC93" s="83"/>
      <c r="BD93" s="83"/>
      <c r="BE93" s="83"/>
      <c r="BF93" s="108"/>
      <c r="BG93" s="83"/>
      <c r="BH93" s="83"/>
      <c r="BI93" s="16"/>
      <c r="BJ93" s="78" t="s">
        <v>98</v>
      </c>
      <c r="BK93" s="78">
        <v>91</v>
      </c>
    </row>
    <row r="94" spans="50:63">
      <c r="AX94" s="83"/>
      <c r="AY94" s="83"/>
      <c r="AZ94" s="83"/>
      <c r="BA94" s="78">
        <v>18940000</v>
      </c>
      <c r="BB94" s="83"/>
      <c r="BC94" s="83">
        <v>8000000</v>
      </c>
      <c r="BD94" s="83"/>
      <c r="BE94" s="83"/>
      <c r="BF94" s="108"/>
      <c r="BG94" s="83">
        <v>760000</v>
      </c>
      <c r="BH94" s="83"/>
      <c r="BI94" s="16"/>
      <c r="BJ94" s="78" t="s">
        <v>98</v>
      </c>
      <c r="BK94" s="78">
        <v>92</v>
      </c>
    </row>
    <row r="95" spans="50:63">
      <c r="AX95" s="83"/>
      <c r="AY95" s="83"/>
      <c r="AZ95" s="83"/>
      <c r="BA95" s="78"/>
      <c r="BB95" s="83"/>
      <c r="BC95" s="83"/>
      <c r="BD95" s="83"/>
      <c r="BE95" s="83"/>
      <c r="BF95" s="108"/>
      <c r="BG95" s="83"/>
      <c r="BH95" s="83"/>
      <c r="BI95" s="16"/>
      <c r="BJ95" s="78" t="s">
        <v>99</v>
      </c>
      <c r="BK95" s="78">
        <v>93</v>
      </c>
    </row>
    <row r="96" spans="50:63">
      <c r="AX96" s="83"/>
      <c r="AY96" s="83"/>
      <c r="AZ96" s="83"/>
      <c r="BA96" s="78"/>
      <c r="BB96" s="83"/>
      <c r="BC96" s="83"/>
      <c r="BD96" s="83"/>
      <c r="BE96" s="83"/>
      <c r="BF96" s="108"/>
      <c r="BG96" s="83"/>
      <c r="BH96" s="83"/>
      <c r="BI96" s="16"/>
      <c r="BJ96" s="78" t="s">
        <v>100</v>
      </c>
      <c r="BK96" s="78">
        <v>94</v>
      </c>
    </row>
    <row r="97" spans="50:63">
      <c r="AX97" s="83"/>
      <c r="AY97" s="83"/>
      <c r="AZ97" s="83"/>
      <c r="BA97" s="78">
        <v>26964800</v>
      </c>
      <c r="BB97" s="83"/>
      <c r="BC97" s="83"/>
      <c r="BD97" s="83"/>
      <c r="BE97" s="83">
        <v>8610000</v>
      </c>
      <c r="BF97" s="108"/>
      <c r="BG97" s="83"/>
      <c r="BH97" s="83"/>
      <c r="BI97" s="16"/>
      <c r="BJ97" s="78" t="s">
        <v>109</v>
      </c>
      <c r="BK97" s="78">
        <v>95</v>
      </c>
    </row>
    <row r="98" spans="50:63">
      <c r="AX98" s="83"/>
      <c r="AY98" s="83">
        <v>36173000</v>
      </c>
      <c r="AZ98" s="83"/>
      <c r="BA98" s="78">
        <v>7961000</v>
      </c>
      <c r="BB98" s="83"/>
      <c r="BC98" s="83"/>
      <c r="BD98" s="83"/>
      <c r="BE98" s="83"/>
      <c r="BF98" s="108"/>
      <c r="BG98" s="83"/>
      <c r="BH98" s="83"/>
      <c r="BI98" s="16"/>
      <c r="BJ98" s="78" t="s">
        <v>109</v>
      </c>
      <c r="BK98" s="78">
        <v>96</v>
      </c>
    </row>
    <row r="99" spans="50:63">
      <c r="AX99" s="83"/>
      <c r="AY99" s="83"/>
      <c r="AZ99" s="83"/>
      <c r="BA99" s="83">
        <v>2304892</v>
      </c>
      <c r="BB99" s="83"/>
      <c r="BC99" s="83"/>
      <c r="BD99" s="83"/>
      <c r="BE99" s="83"/>
      <c r="BF99" s="108">
        <v>6000000</v>
      </c>
      <c r="BG99" s="83"/>
      <c r="BH99" s="83"/>
      <c r="BI99" s="16"/>
      <c r="BJ99" s="78" t="s">
        <v>109</v>
      </c>
      <c r="BK99" s="78">
        <v>97</v>
      </c>
    </row>
    <row r="100" spans="50:63">
      <c r="AX100" s="83"/>
      <c r="AY100" s="83"/>
      <c r="AZ100" s="83"/>
      <c r="BA100" s="83"/>
      <c r="BB100" s="83"/>
      <c r="BC100" s="83"/>
      <c r="BD100" s="83"/>
      <c r="BE100" s="83"/>
      <c r="BF100" s="108"/>
      <c r="BG100" s="83"/>
      <c r="BH100" s="83"/>
      <c r="BI100" s="16"/>
      <c r="BJ100" s="78" t="s">
        <v>114</v>
      </c>
      <c r="BK100" s="78">
        <v>98</v>
      </c>
    </row>
    <row r="101" spans="50:63">
      <c r="AX101" s="83"/>
      <c r="AY101" s="83"/>
      <c r="AZ101" s="83">
        <v>2800000</v>
      </c>
      <c r="BA101" s="83"/>
      <c r="BB101" s="83"/>
      <c r="BC101" s="83"/>
      <c r="BD101" s="83"/>
      <c r="BE101" s="83"/>
      <c r="BF101" s="108"/>
      <c r="BG101" s="83"/>
      <c r="BH101" s="83"/>
      <c r="BI101" s="16"/>
      <c r="BJ101" s="78" t="s">
        <v>115</v>
      </c>
      <c r="BK101" s="78">
        <v>99</v>
      </c>
    </row>
    <row r="102" spans="50:63">
      <c r="AX102" s="83"/>
      <c r="AY102" s="83"/>
      <c r="AZ102" s="83"/>
      <c r="BA102" s="83">
        <v>5939700</v>
      </c>
      <c r="BB102" s="83"/>
      <c r="BC102" s="83"/>
      <c r="BD102" s="83">
        <v>680000</v>
      </c>
      <c r="BE102" s="83">
        <v>3760000</v>
      </c>
      <c r="BF102" s="108"/>
      <c r="BG102" s="83"/>
      <c r="BH102" s="83"/>
      <c r="BI102" s="16"/>
      <c r="BJ102" s="78" t="s">
        <v>109</v>
      </c>
      <c r="BK102" s="78">
        <v>100</v>
      </c>
    </row>
    <row r="103" spans="50:63">
      <c r="AX103" s="83"/>
      <c r="AY103" s="83"/>
      <c r="AZ103" s="83"/>
      <c r="BA103" s="83"/>
      <c r="BB103" s="109"/>
      <c r="BC103" s="83"/>
      <c r="BD103" s="83"/>
      <c r="BE103" s="83"/>
      <c r="BF103" s="108"/>
      <c r="BG103" s="83">
        <v>48288000</v>
      </c>
      <c r="BH103" s="83"/>
      <c r="BI103" s="16"/>
      <c r="BJ103" s="78" t="s">
        <v>109</v>
      </c>
      <c r="BK103" s="78">
        <v>101</v>
      </c>
    </row>
    <row r="104" spans="50:63">
      <c r="AX104" s="83"/>
      <c r="AY104" s="83"/>
      <c r="AZ104" s="83"/>
      <c r="BA104" s="83"/>
      <c r="BB104" s="109"/>
      <c r="BC104" s="83"/>
      <c r="BD104" s="83"/>
      <c r="BE104" s="83"/>
      <c r="BF104" s="108"/>
      <c r="BG104" s="83"/>
      <c r="BH104" s="83"/>
      <c r="BI104" s="16"/>
      <c r="BJ104" s="78" t="s">
        <v>138</v>
      </c>
      <c r="BK104" s="78">
        <v>102</v>
      </c>
    </row>
    <row r="105" spans="50:63">
      <c r="AX105" s="83"/>
      <c r="AY105" s="83"/>
      <c r="AZ105" s="83"/>
      <c r="BA105" s="83"/>
      <c r="BB105" s="109"/>
      <c r="BC105" s="83"/>
      <c r="BD105" s="83"/>
      <c r="BE105" s="83"/>
      <c r="BF105" s="108"/>
      <c r="BG105" s="83"/>
      <c r="BH105" s="83"/>
      <c r="BI105" s="16"/>
      <c r="BJ105" s="78" t="s">
        <v>142</v>
      </c>
      <c r="BK105" s="78">
        <v>103</v>
      </c>
    </row>
    <row r="106" spans="50:63">
      <c r="AX106" s="83"/>
      <c r="AY106" s="83"/>
      <c r="AZ106" s="83"/>
      <c r="BA106" s="83"/>
      <c r="BB106" s="109">
        <v>66300000</v>
      </c>
      <c r="BC106" s="83"/>
      <c r="BD106" s="83"/>
      <c r="BE106" s="83"/>
      <c r="BF106" s="108"/>
      <c r="BG106" s="83"/>
      <c r="BH106" s="83"/>
      <c r="BI106" s="16"/>
      <c r="BJ106" s="78" t="s">
        <v>140</v>
      </c>
      <c r="BK106" s="78">
        <v>104</v>
      </c>
    </row>
    <row r="107" spans="50:63">
      <c r="AX107" s="94"/>
      <c r="AY107" s="94"/>
      <c r="AZ107" s="94">
        <v>6481300</v>
      </c>
      <c r="BA107" s="94">
        <v>16645000</v>
      </c>
      <c r="BB107" s="109"/>
      <c r="BC107" s="83"/>
      <c r="BD107" s="83"/>
      <c r="BE107" s="83">
        <v>2725000</v>
      </c>
      <c r="BF107" s="108">
        <v>21700000</v>
      </c>
      <c r="BG107" s="83"/>
      <c r="BH107" s="83"/>
      <c r="BI107" s="16"/>
      <c r="BJ107" s="78" t="s">
        <v>109</v>
      </c>
      <c r="BK107" s="78">
        <v>105</v>
      </c>
    </row>
    <row r="108" spans="50:63">
      <c r="AX108" s="94">
        <v>14728450</v>
      </c>
      <c r="AY108" s="94"/>
      <c r="AZ108" s="94"/>
      <c r="BA108" s="94"/>
      <c r="BB108" s="109"/>
      <c r="BC108" s="83"/>
      <c r="BD108" s="83"/>
      <c r="BE108" s="83"/>
      <c r="BF108" s="108"/>
      <c r="BG108" s="83"/>
      <c r="BH108" s="83">
        <v>3880078</v>
      </c>
      <c r="BI108" s="16"/>
      <c r="BJ108" s="78" t="s">
        <v>143</v>
      </c>
      <c r="BK108" s="78">
        <v>106</v>
      </c>
    </row>
    <row r="109" spans="50:63">
      <c r="AX109" s="94"/>
      <c r="AY109" s="94"/>
      <c r="AZ109" s="94"/>
      <c r="BA109" s="94"/>
      <c r="BB109" s="109"/>
      <c r="BC109" s="83"/>
      <c r="BD109" s="83"/>
      <c r="BE109" s="83"/>
      <c r="BF109" s="108"/>
      <c r="BG109" s="83"/>
      <c r="BH109" s="83"/>
      <c r="BI109" s="16"/>
      <c r="BJ109" s="78" t="s">
        <v>144</v>
      </c>
      <c r="BK109" s="78">
        <v>107</v>
      </c>
    </row>
    <row r="110" spans="50:63">
      <c r="AX110" s="94"/>
      <c r="AY110" s="94"/>
      <c r="AZ110" s="94"/>
      <c r="BA110" s="94"/>
      <c r="BB110" s="109"/>
      <c r="BC110" s="83"/>
      <c r="BD110" s="83"/>
      <c r="BE110" s="83"/>
      <c r="BF110" s="108"/>
      <c r="BG110" s="83"/>
      <c r="BH110" s="83"/>
      <c r="BI110" s="16"/>
      <c r="BJ110" s="78" t="s">
        <v>110</v>
      </c>
      <c r="BK110" s="78">
        <v>108</v>
      </c>
    </row>
    <row r="111" spans="50:63">
      <c r="AX111" s="94"/>
      <c r="AY111" s="94"/>
      <c r="AZ111" s="94"/>
      <c r="BA111" s="94">
        <v>89320000</v>
      </c>
      <c r="BB111" s="109"/>
      <c r="BC111" s="83"/>
      <c r="BD111" s="83"/>
      <c r="BE111" s="83"/>
      <c r="BF111" s="108">
        <v>93050000</v>
      </c>
      <c r="BG111" s="83"/>
      <c r="BH111" s="83"/>
      <c r="BI111" s="16"/>
      <c r="BJ111" s="78" t="s">
        <v>110</v>
      </c>
      <c r="BK111" s="78">
        <v>109</v>
      </c>
    </row>
    <row r="112" spans="50:63">
      <c r="AX112" s="94"/>
      <c r="AY112" s="94"/>
      <c r="AZ112" s="94"/>
      <c r="BA112" s="94"/>
      <c r="BB112" s="109"/>
      <c r="BC112" s="83"/>
      <c r="BD112" s="83"/>
      <c r="BE112" s="83"/>
      <c r="BF112" s="108"/>
      <c r="BG112" s="83"/>
      <c r="BH112" s="83"/>
      <c r="BI112" s="16"/>
      <c r="BJ112" s="78" t="s">
        <v>141</v>
      </c>
      <c r="BK112" s="78">
        <v>110</v>
      </c>
    </row>
    <row r="113" spans="50:63">
      <c r="AX113" s="83"/>
      <c r="AY113" s="83"/>
      <c r="AZ113" s="83"/>
      <c r="BA113" s="83"/>
      <c r="BB113" s="109"/>
      <c r="BC113" s="83"/>
      <c r="BD113" s="83"/>
      <c r="BE113" s="83"/>
      <c r="BF113" s="108"/>
      <c r="BG113" s="83"/>
      <c r="BH113" s="83"/>
      <c r="BI113" s="16"/>
      <c r="BJ113" s="78" t="s">
        <v>98</v>
      </c>
      <c r="BK113" s="78">
        <v>111</v>
      </c>
    </row>
    <row r="114" spans="50:63">
      <c r="AX114" s="94"/>
      <c r="AY114" s="94"/>
      <c r="AZ114" s="94"/>
      <c r="BA114" s="94">
        <v>26406600</v>
      </c>
      <c r="BB114" s="121"/>
      <c r="BC114" s="94"/>
      <c r="BD114" s="94">
        <v>22828000</v>
      </c>
      <c r="BE114" s="83"/>
      <c r="BF114" s="108"/>
      <c r="BG114" s="83"/>
      <c r="BH114" s="83"/>
      <c r="BI114" s="16"/>
      <c r="BJ114" s="78" t="s">
        <v>109</v>
      </c>
      <c r="BK114" s="78">
        <v>112</v>
      </c>
    </row>
    <row r="115" spans="50:63">
      <c r="AX115" s="94"/>
      <c r="AY115" s="94"/>
      <c r="AZ115" s="94"/>
      <c r="BA115" s="94"/>
      <c r="BB115" s="121"/>
      <c r="BC115" s="94"/>
      <c r="BD115" s="94"/>
      <c r="BE115" s="83"/>
      <c r="BF115" s="108"/>
      <c r="BG115" s="83"/>
      <c r="BH115" s="83"/>
      <c r="BI115" s="16"/>
      <c r="BJ115" s="78" t="s">
        <v>109</v>
      </c>
      <c r="BK115" s="78">
        <v>113</v>
      </c>
    </row>
    <row r="116" spans="50:63">
      <c r="AX116" s="94"/>
      <c r="AY116" s="94"/>
      <c r="AZ116" s="94"/>
      <c r="BA116" s="94"/>
      <c r="BB116" s="121"/>
      <c r="BC116" s="94"/>
      <c r="BD116" s="94"/>
      <c r="BE116" s="83"/>
      <c r="BF116" s="108"/>
      <c r="BG116" s="83"/>
      <c r="BH116" s="83"/>
      <c r="BI116" s="16"/>
      <c r="BJ116" s="78" t="s">
        <v>147</v>
      </c>
      <c r="BK116" s="78">
        <v>114</v>
      </c>
    </row>
    <row r="117" spans="50:63">
      <c r="AX117" s="94">
        <v>14728450</v>
      </c>
      <c r="AY117" s="94"/>
      <c r="AZ117" s="94"/>
      <c r="BA117" s="94"/>
      <c r="BB117" s="121"/>
      <c r="BC117" s="94"/>
      <c r="BD117" s="94"/>
      <c r="BE117" s="83"/>
      <c r="BF117" s="108"/>
      <c r="BG117" s="83"/>
      <c r="BH117" s="83">
        <v>3880078</v>
      </c>
      <c r="BI117" s="16"/>
      <c r="BJ117" s="78" t="s">
        <v>148</v>
      </c>
      <c r="BK117" s="78">
        <v>115</v>
      </c>
    </row>
    <row r="118" spans="50:63">
      <c r="AX118" s="83"/>
      <c r="AY118" s="83"/>
      <c r="AZ118" s="83"/>
      <c r="BA118" s="83"/>
      <c r="BB118" s="109"/>
      <c r="BC118" s="83"/>
      <c r="BD118" s="83"/>
      <c r="BE118" s="83"/>
      <c r="BF118" s="108"/>
      <c r="BG118" s="83"/>
      <c r="BH118" s="83"/>
      <c r="BI118" s="16"/>
      <c r="BJ118" s="78" t="s">
        <v>149</v>
      </c>
      <c r="BK118" s="78">
        <v>116</v>
      </c>
    </row>
    <row r="119" spans="50:63">
      <c r="AX119" s="83"/>
      <c r="AY119" s="83"/>
      <c r="AZ119" s="83"/>
      <c r="BA119" s="83"/>
      <c r="BB119" s="109"/>
      <c r="BC119" s="83"/>
      <c r="BD119" s="83"/>
      <c r="BE119" s="83"/>
      <c r="BF119" s="108"/>
      <c r="BG119" s="83"/>
      <c r="BH119" s="83"/>
      <c r="BI119" s="16"/>
      <c r="BJ119" s="78" t="s">
        <v>146</v>
      </c>
      <c r="BK119" s="78">
        <v>117</v>
      </c>
    </row>
    <row r="120" spans="50:63">
      <c r="AX120" s="83"/>
      <c r="AY120" s="83"/>
      <c r="AZ120" s="94">
        <v>14515000</v>
      </c>
      <c r="BA120" s="94">
        <v>39026500</v>
      </c>
      <c r="BB120" s="109">
        <v>7770000</v>
      </c>
      <c r="BC120" s="83">
        <v>1730000</v>
      </c>
      <c r="BD120" s="83"/>
      <c r="BE120" s="83"/>
      <c r="BF120" s="108">
        <v>6000000</v>
      </c>
      <c r="BG120" s="83">
        <v>3700000</v>
      </c>
      <c r="BH120" s="83"/>
      <c r="BI120" s="16"/>
      <c r="BJ120" s="78" t="s">
        <v>109</v>
      </c>
      <c r="BK120" s="78">
        <v>118</v>
      </c>
    </row>
    <row r="121" spans="50:63">
      <c r="AX121" s="83"/>
      <c r="AY121" s="83"/>
      <c r="AZ121" s="83"/>
      <c r="BA121" s="83"/>
      <c r="BB121" s="109">
        <v>66300000</v>
      </c>
      <c r="BC121" s="83"/>
      <c r="BD121" s="83"/>
      <c r="BE121" s="83"/>
      <c r="BF121" s="108"/>
      <c r="BG121" s="83"/>
      <c r="BH121" s="83"/>
      <c r="BI121" s="16"/>
      <c r="BJ121" s="78" t="s">
        <v>145</v>
      </c>
      <c r="BK121" s="78">
        <v>119</v>
      </c>
    </row>
    <row r="122" spans="50:63">
      <c r="AX122" s="83"/>
      <c r="AY122" s="83"/>
      <c r="AZ122" s="83"/>
      <c r="BA122" s="83"/>
      <c r="BB122" s="109"/>
      <c r="BC122" s="83"/>
      <c r="BD122" s="83"/>
      <c r="BE122" s="83"/>
      <c r="BF122" s="108"/>
      <c r="BG122" s="83"/>
      <c r="BH122" s="83"/>
      <c r="BI122" s="16"/>
      <c r="BJ122" s="78" t="s">
        <v>151</v>
      </c>
      <c r="BK122" s="78">
        <v>120</v>
      </c>
    </row>
    <row r="123" spans="50:63">
      <c r="AX123" s="83"/>
      <c r="AY123" s="83"/>
      <c r="AZ123" s="83"/>
      <c r="BA123" s="83"/>
      <c r="BB123" s="109"/>
      <c r="BC123" s="83"/>
      <c r="BD123" s="83"/>
      <c r="BE123" s="83"/>
      <c r="BF123" s="108"/>
      <c r="BG123" s="83"/>
      <c r="BH123" s="83"/>
      <c r="BI123" s="16"/>
      <c r="BJ123" s="78" t="s">
        <v>150</v>
      </c>
      <c r="BK123" s="78">
        <v>121</v>
      </c>
    </row>
    <row r="124" spans="50:63">
      <c r="AX124" s="83"/>
      <c r="AY124" s="83"/>
      <c r="AZ124" s="83"/>
      <c r="BA124" s="83"/>
      <c r="BB124" s="109"/>
      <c r="BC124" s="83"/>
      <c r="BD124" s="83"/>
      <c r="BE124" s="83"/>
      <c r="BF124" s="108"/>
      <c r="BG124" s="83"/>
      <c r="BH124" s="83"/>
      <c r="BI124" s="16"/>
      <c r="BJ124" s="78" t="s">
        <v>152</v>
      </c>
      <c r="BK124" s="78">
        <v>122</v>
      </c>
    </row>
    <row r="125" spans="50:63">
      <c r="AX125" s="83"/>
      <c r="AY125" s="83"/>
      <c r="AZ125" s="83"/>
      <c r="BA125" s="83"/>
      <c r="BB125" s="109"/>
      <c r="BC125" s="83"/>
      <c r="BD125" s="83"/>
      <c r="BE125" s="83"/>
      <c r="BF125" s="108"/>
      <c r="BG125" s="83"/>
      <c r="BH125" s="83"/>
      <c r="BI125" s="16"/>
      <c r="BJ125" s="78" t="s">
        <v>153</v>
      </c>
      <c r="BK125" s="78">
        <v>123</v>
      </c>
    </row>
    <row r="126" spans="50:63">
      <c r="AX126" s="83"/>
      <c r="AY126" s="83"/>
      <c r="AZ126" s="83"/>
      <c r="BA126" s="83"/>
      <c r="BB126" s="109"/>
      <c r="BC126" s="83"/>
      <c r="BD126" s="83"/>
      <c r="BE126" s="83"/>
      <c r="BF126" s="108"/>
      <c r="BG126" s="83"/>
      <c r="BH126" s="83"/>
      <c r="BI126" s="16"/>
      <c r="BJ126" s="78" t="s">
        <v>142</v>
      </c>
      <c r="BK126" s="78">
        <v>124</v>
      </c>
    </row>
    <row r="127" spans="50:63">
      <c r="AX127" s="83"/>
      <c r="AY127" s="83">
        <v>50500000</v>
      </c>
      <c r="AZ127" s="83">
        <v>4450000</v>
      </c>
      <c r="BA127" s="83">
        <v>5582000</v>
      </c>
      <c r="BB127" s="109"/>
      <c r="BC127" s="94">
        <v>13000000</v>
      </c>
      <c r="BD127" s="83"/>
      <c r="BE127" s="83">
        <v>19500000</v>
      </c>
      <c r="BF127" s="108"/>
      <c r="BG127" s="83"/>
      <c r="BH127" s="83"/>
      <c r="BI127" s="16"/>
      <c r="BJ127" s="78" t="s">
        <v>109</v>
      </c>
      <c r="BK127" s="78">
        <v>125</v>
      </c>
    </row>
    <row r="128" spans="50:63">
      <c r="AX128" s="83"/>
      <c r="AY128" s="83"/>
      <c r="AZ128" s="83"/>
      <c r="BA128" s="83"/>
      <c r="BB128" s="109"/>
      <c r="BC128" s="83"/>
      <c r="BD128" s="83"/>
      <c r="BE128" s="83"/>
      <c r="BF128" s="108"/>
      <c r="BG128" s="83"/>
      <c r="BH128" s="83"/>
      <c r="BI128" s="16"/>
      <c r="BJ128" s="78" t="s">
        <v>154</v>
      </c>
      <c r="BK128" s="78">
        <v>126</v>
      </c>
    </row>
    <row r="129" spans="16:63">
      <c r="AX129" s="83"/>
      <c r="AY129" s="83"/>
      <c r="AZ129" s="83"/>
      <c r="BA129" s="83"/>
      <c r="BB129" s="109"/>
      <c r="BC129" s="83"/>
      <c r="BD129" s="83"/>
      <c r="BE129" s="83"/>
      <c r="BF129" s="108"/>
      <c r="BG129" s="83"/>
      <c r="BH129" s="83"/>
      <c r="BI129" s="16"/>
      <c r="BJ129" s="78" t="s">
        <v>155</v>
      </c>
      <c r="BK129" s="78">
        <v>127</v>
      </c>
    </row>
    <row r="130" spans="16:63">
      <c r="AX130" s="83"/>
      <c r="AY130" s="83"/>
      <c r="AZ130" s="83"/>
      <c r="BA130" s="83"/>
      <c r="BB130" s="109"/>
      <c r="BC130" s="83"/>
      <c r="BD130" s="83"/>
      <c r="BE130" s="83"/>
      <c r="BF130" s="108"/>
      <c r="BG130" s="83"/>
      <c r="BH130" s="83"/>
      <c r="BI130" s="16"/>
      <c r="BJ130" s="78" t="s">
        <v>157</v>
      </c>
      <c r="BK130" s="78">
        <v>128</v>
      </c>
    </row>
    <row r="131" spans="16:63">
      <c r="AX131" s="83"/>
      <c r="AY131" s="83"/>
      <c r="AZ131" s="83"/>
      <c r="BA131" s="83"/>
      <c r="BB131" s="109"/>
      <c r="BC131" s="83"/>
      <c r="BD131" s="83"/>
      <c r="BE131" s="83"/>
      <c r="BF131" s="108"/>
      <c r="BG131" s="83"/>
      <c r="BH131" s="83"/>
      <c r="BI131" s="16"/>
      <c r="BJ131" s="78"/>
      <c r="BK131" s="78">
        <v>129</v>
      </c>
    </row>
    <row r="132" spans="16:63">
      <c r="AX132" s="83"/>
      <c r="AY132" s="83"/>
      <c r="AZ132" s="83"/>
      <c r="BA132" s="83"/>
      <c r="BB132" s="109">
        <v>66300000</v>
      </c>
      <c r="BC132" s="83"/>
      <c r="BD132" s="83"/>
      <c r="BE132" s="83"/>
      <c r="BF132" s="108"/>
      <c r="BG132" s="83"/>
      <c r="BH132" s="83"/>
      <c r="BI132" s="16"/>
      <c r="BJ132" s="78" t="s">
        <v>161</v>
      </c>
      <c r="BK132" s="78">
        <v>130</v>
      </c>
    </row>
    <row r="133" spans="16:63">
      <c r="AX133" s="83"/>
      <c r="AY133" s="83"/>
      <c r="AZ133" s="83"/>
      <c r="BA133" s="83"/>
      <c r="BB133" s="109"/>
      <c r="BC133" s="83"/>
      <c r="BD133" s="83"/>
      <c r="BE133" s="83"/>
      <c r="BF133" s="108"/>
      <c r="BG133" s="83"/>
      <c r="BH133" s="83"/>
      <c r="BI133" s="16"/>
      <c r="BJ133" s="78" t="s">
        <v>160</v>
      </c>
      <c r="BK133" s="78">
        <v>131</v>
      </c>
    </row>
    <row r="134" spans="16:63">
      <c r="AX134" s="94">
        <v>14728450</v>
      </c>
      <c r="AY134" s="83"/>
      <c r="AZ134" s="83"/>
      <c r="BA134" s="83"/>
      <c r="BB134" s="109"/>
      <c r="BC134" s="83"/>
      <c r="BD134" s="83"/>
      <c r="BE134" s="83"/>
      <c r="BF134" s="108"/>
      <c r="BG134" s="83"/>
      <c r="BH134" s="83">
        <v>3880078</v>
      </c>
      <c r="BI134" s="16"/>
      <c r="BJ134" s="78" t="s">
        <v>159</v>
      </c>
      <c r="BK134" s="78">
        <v>132</v>
      </c>
    </row>
    <row r="135" spans="16:63">
      <c r="AX135" s="83"/>
      <c r="AY135" s="83"/>
      <c r="AZ135" s="83"/>
      <c r="BA135" s="83"/>
      <c r="BB135" s="109"/>
      <c r="BC135" s="83"/>
      <c r="BD135" s="83"/>
      <c r="BE135" s="83"/>
      <c r="BF135" s="108"/>
      <c r="BG135" s="83"/>
      <c r="BH135" s="83"/>
      <c r="BI135" s="16"/>
      <c r="BJ135" s="78"/>
      <c r="BK135" s="78">
        <v>133</v>
      </c>
    </row>
    <row r="136" spans="16:63">
      <c r="AX136" s="83"/>
      <c r="AY136" s="83"/>
      <c r="AZ136" s="83"/>
      <c r="BA136" s="83"/>
      <c r="BB136" s="109"/>
      <c r="BC136" s="83"/>
      <c r="BD136" s="83"/>
      <c r="BE136" s="83"/>
      <c r="BF136" s="108"/>
      <c r="BG136" s="83"/>
      <c r="BH136" s="83"/>
      <c r="BI136" s="16"/>
      <c r="BJ136" s="78"/>
      <c r="BK136" s="78"/>
    </row>
    <row r="137" spans="16:63">
      <c r="AX137" s="94">
        <f t="shared" ref="AX137" si="0">SUM(AX3:AX136)</f>
        <v>147284500</v>
      </c>
      <c r="AY137" s="94">
        <f t="shared" ref="AY137" si="1">SUM(AY3:AY136)</f>
        <v>297223500</v>
      </c>
      <c r="AZ137" s="94">
        <f t="shared" ref="AZ137" si="2">SUM(AZ3:AZ136)</f>
        <v>54796300</v>
      </c>
      <c r="BA137" s="94">
        <f t="shared" ref="BA137:BB137" si="3">SUM(BA3:BA136)</f>
        <v>766824767</v>
      </c>
      <c r="BB137" s="94">
        <f t="shared" si="3"/>
        <v>670770000</v>
      </c>
      <c r="BC137" s="94">
        <f t="shared" ref="BC137:BD137" si="4">SUM(BC3:BC136)</f>
        <v>51875000</v>
      </c>
      <c r="BD137" s="94">
        <f t="shared" si="4"/>
        <v>80439000</v>
      </c>
      <c r="BE137" s="94">
        <f t="shared" ref="BE137" si="5">SUM(BE3:BE136)</f>
        <v>119145000</v>
      </c>
      <c r="BF137" s="118">
        <f t="shared" ref="BF137" si="6">SUM(BF3:BF136)</f>
        <v>170750000</v>
      </c>
      <c r="BG137" s="94">
        <f t="shared" ref="BG137" si="7">SUM(BG3:BG136)</f>
        <v>58783858</v>
      </c>
      <c r="BH137" s="94">
        <f t="shared" ref="BH137" si="8">SUM(BH3:BH136)</f>
        <v>56988790</v>
      </c>
      <c r="BI137" s="16"/>
      <c r="BJ137" s="78" t="s">
        <v>162</v>
      </c>
      <c r="BK137" s="78"/>
    </row>
    <row r="138" spans="16:63">
      <c r="AX138" s="119">
        <v>32715500</v>
      </c>
      <c r="AY138" s="94">
        <v>132776500</v>
      </c>
      <c r="AZ138" s="73">
        <v>-24796300</v>
      </c>
      <c r="BA138" s="73">
        <v>-166824767</v>
      </c>
      <c r="BB138" s="73">
        <v>-20770000</v>
      </c>
      <c r="BC138" s="73">
        <v>-11875000</v>
      </c>
      <c r="BD138" s="73">
        <v>-439000</v>
      </c>
      <c r="BE138" s="73">
        <v>24145000</v>
      </c>
      <c r="BF138" s="73">
        <v>-120750000</v>
      </c>
      <c r="BG138" s="73">
        <v>-48783858</v>
      </c>
      <c r="BH138" s="120">
        <v>-9988790</v>
      </c>
      <c r="BI138" s="16"/>
      <c r="BJ138" s="78"/>
      <c r="BK138" s="78"/>
    </row>
    <row r="139" spans="16:63">
      <c r="P139" s="107"/>
      <c r="S139"/>
      <c r="T139"/>
    </row>
    <row r="140" spans="16:63">
      <c r="S140"/>
      <c r="T140"/>
    </row>
    <row r="141" spans="16:63">
      <c r="S141"/>
      <c r="T141"/>
    </row>
    <row r="142" spans="16:63">
      <c r="S142"/>
      <c r="T142"/>
    </row>
    <row r="143" spans="16:63">
      <c r="S143"/>
      <c r="T143"/>
    </row>
    <row r="144" spans="16:63">
      <c r="S144"/>
      <c r="T144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6"/>
  <sheetViews>
    <sheetView rightToLeft="1" workbookViewId="0">
      <selection activeCell="D1" sqref="D1:G17"/>
    </sheetView>
  </sheetViews>
  <sheetFormatPr defaultRowHeight="15"/>
  <cols>
    <col min="1" max="1" width="6.375" customWidth="1"/>
    <col min="2" max="2" width="20.875" customWidth="1"/>
    <col min="3" max="3" width="15.5" customWidth="1"/>
    <col min="4" max="4" width="21.75" customWidth="1"/>
    <col min="5" max="5" width="14.125" customWidth="1"/>
    <col min="6" max="6" width="12.75" customWidth="1"/>
    <col min="18" max="18" width="9" customWidth="1"/>
    <col min="19" max="19" width="0.25" customWidth="1"/>
    <col min="20" max="21" width="9" hidden="1" customWidth="1"/>
    <col min="22" max="22" width="11.75" customWidth="1"/>
    <col min="23" max="23" width="12.125" customWidth="1"/>
    <col min="24" max="24" width="13.625" customWidth="1"/>
    <col min="25" max="25" width="14.375" customWidth="1"/>
    <col min="26" max="26" width="20.5" customWidth="1"/>
    <col min="27" max="27" width="13.875" customWidth="1"/>
  </cols>
  <sheetData>
    <row r="1" spans="1:21" ht="15.75">
      <c r="A1" s="124" t="s">
        <v>166</v>
      </c>
      <c r="B1" s="124" t="s">
        <v>200</v>
      </c>
      <c r="C1" s="124" t="s">
        <v>187</v>
      </c>
      <c r="D1" s="125" t="s">
        <v>201</v>
      </c>
      <c r="E1" s="125" t="s">
        <v>202</v>
      </c>
      <c r="F1" s="151" t="s">
        <v>227</v>
      </c>
      <c r="U1" s="113"/>
    </row>
    <row r="2" spans="1:21" ht="15.75">
      <c r="A2" s="16">
        <v>1</v>
      </c>
      <c r="B2" s="126" t="s">
        <v>188</v>
      </c>
      <c r="C2" s="16">
        <v>7822912538</v>
      </c>
      <c r="D2" s="16" t="s">
        <v>188</v>
      </c>
      <c r="E2" s="16">
        <v>1418008748</v>
      </c>
      <c r="F2" s="16">
        <v>223759791</v>
      </c>
    </row>
    <row r="3" spans="1:21" ht="15.75">
      <c r="A3" s="16">
        <v>2</v>
      </c>
      <c r="B3" s="126" t="s">
        <v>189</v>
      </c>
      <c r="C3" s="16">
        <v>10385199483</v>
      </c>
      <c r="D3" s="16" t="s">
        <v>189</v>
      </c>
      <c r="E3" s="16">
        <v>1765068717</v>
      </c>
      <c r="F3" s="16">
        <v>258836564</v>
      </c>
    </row>
    <row r="4" spans="1:21" ht="15.75">
      <c r="A4" s="16">
        <v>3</v>
      </c>
      <c r="B4" s="126" t="s">
        <v>190</v>
      </c>
      <c r="C4" s="16">
        <v>8701075301</v>
      </c>
      <c r="D4" s="126" t="s">
        <v>190</v>
      </c>
      <c r="E4" s="16">
        <v>1503225980</v>
      </c>
      <c r="F4" s="16">
        <v>226579385</v>
      </c>
    </row>
    <row r="5" spans="1:21" ht="15.75">
      <c r="A5" s="16">
        <v>4</v>
      </c>
      <c r="B5" s="126" t="s">
        <v>191</v>
      </c>
      <c r="C5" s="16">
        <v>9051685801</v>
      </c>
      <c r="D5" s="126" t="s">
        <v>191</v>
      </c>
      <c r="E5" s="16">
        <v>1481777976</v>
      </c>
      <c r="F5" s="16">
        <v>205131381</v>
      </c>
    </row>
    <row r="6" spans="1:21" ht="15.75">
      <c r="A6" s="16">
        <v>5</v>
      </c>
      <c r="B6" s="126" t="s">
        <v>192</v>
      </c>
      <c r="C6" s="16">
        <v>9102142823</v>
      </c>
      <c r="D6" s="126" t="s">
        <v>192</v>
      </c>
      <c r="E6" s="16">
        <v>1503225980</v>
      </c>
      <c r="F6" s="16">
        <v>226579385</v>
      </c>
    </row>
    <row r="7" spans="1:21" ht="15.75">
      <c r="A7" s="16">
        <v>6</v>
      </c>
      <c r="B7" s="126" t="s">
        <v>193</v>
      </c>
      <c r="C7" s="16">
        <v>9246637557</v>
      </c>
      <c r="D7" s="126" t="s">
        <v>193</v>
      </c>
      <c r="E7" s="16">
        <v>1503225980</v>
      </c>
      <c r="F7" s="16">
        <v>226579385</v>
      </c>
    </row>
    <row r="8" spans="1:21" ht="15.75">
      <c r="A8" s="16">
        <v>7</v>
      </c>
      <c r="B8" s="126" t="s">
        <v>194</v>
      </c>
      <c r="C8" s="16">
        <v>9167872629</v>
      </c>
      <c r="D8" s="126" t="s">
        <v>194</v>
      </c>
      <c r="E8" s="16">
        <v>1526955690</v>
      </c>
      <c r="F8" s="16">
        <v>230534335</v>
      </c>
    </row>
    <row r="9" spans="1:21" ht="15.75">
      <c r="A9" s="16">
        <v>8</v>
      </c>
      <c r="B9" s="126" t="s">
        <v>195</v>
      </c>
      <c r="C9" s="16">
        <v>9138324345</v>
      </c>
      <c r="D9" s="126" t="s">
        <v>195</v>
      </c>
      <c r="E9" s="16">
        <v>1507971922</v>
      </c>
      <c r="F9" s="16">
        <v>227370375</v>
      </c>
    </row>
    <row r="10" spans="1:21" ht="15.75">
      <c r="A10" s="16">
        <v>9</v>
      </c>
      <c r="B10" s="126" t="s">
        <v>196</v>
      </c>
      <c r="C10" s="16">
        <v>9154450296</v>
      </c>
      <c r="D10" s="126" t="s">
        <v>196</v>
      </c>
      <c r="E10" s="16">
        <v>1507971922</v>
      </c>
      <c r="F10" s="16">
        <v>227370375</v>
      </c>
    </row>
    <row r="11" spans="1:21" ht="15.75">
      <c r="A11" s="16">
        <v>10</v>
      </c>
      <c r="B11" s="126" t="s">
        <v>197</v>
      </c>
      <c r="C11" s="16">
        <v>9146632834</v>
      </c>
      <c r="D11" s="126" t="s">
        <v>197</v>
      </c>
      <c r="E11" s="16">
        <v>1507971922</v>
      </c>
      <c r="F11" s="16">
        <v>227370375</v>
      </c>
    </row>
    <row r="12" spans="1:21" ht="15.75">
      <c r="A12" s="16">
        <v>11</v>
      </c>
      <c r="B12" s="126" t="s">
        <v>198</v>
      </c>
      <c r="C12" s="16"/>
      <c r="D12" s="126" t="s">
        <v>198</v>
      </c>
      <c r="E12" s="16">
        <v>1507971922</v>
      </c>
      <c r="F12" s="16">
        <v>227370375</v>
      </c>
    </row>
    <row r="13" spans="1:21" ht="15.75">
      <c r="A13" s="16">
        <v>12</v>
      </c>
      <c r="B13" s="126" t="s">
        <v>199</v>
      </c>
      <c r="C13" s="16"/>
      <c r="D13" s="126" t="s">
        <v>199</v>
      </c>
      <c r="E13" s="16">
        <v>1507971922</v>
      </c>
      <c r="F13" s="16">
        <v>227370375</v>
      </c>
    </row>
    <row r="14" spans="1:21">
      <c r="A14" s="72" t="s">
        <v>162</v>
      </c>
      <c r="B14" s="72"/>
      <c r="C14" s="72">
        <f>SUM(C2:C13)</f>
        <v>90916933607</v>
      </c>
      <c r="D14" s="72"/>
      <c r="E14" s="72">
        <f>SUM(E2:E13)</f>
        <v>18241348681</v>
      </c>
      <c r="F14" s="16">
        <f>SUM(F2:F13)</f>
        <v>2734852101</v>
      </c>
    </row>
    <row r="15" spans="1:21">
      <c r="A15" s="16"/>
      <c r="B15" s="16"/>
      <c r="C15" s="16"/>
      <c r="D15" s="16"/>
      <c r="E15" s="16"/>
      <c r="F15" s="16"/>
    </row>
    <row r="16" spans="1:21">
      <c r="A16" s="16"/>
      <c r="B16" s="16"/>
      <c r="C16" s="127">
        <f>C14+E14</f>
        <v>109158282288</v>
      </c>
      <c r="D16" s="16"/>
      <c r="E16" s="16"/>
      <c r="F16" s="16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F6"/>
  <sheetViews>
    <sheetView rightToLeft="1" workbookViewId="0">
      <selection activeCell="E20" sqref="E20"/>
    </sheetView>
  </sheetViews>
  <sheetFormatPr defaultRowHeight="15"/>
  <cols>
    <col min="1" max="1" width="6.375" customWidth="1"/>
    <col min="2" max="2" width="14.75" customWidth="1"/>
    <col min="3" max="3" width="10.5" customWidth="1"/>
    <col min="4" max="4" width="14.5" customWidth="1"/>
    <col min="5" max="5" width="17.5" customWidth="1"/>
    <col min="6" max="6" width="23.625" customWidth="1"/>
  </cols>
  <sheetData>
    <row r="3" spans="1:6">
      <c r="A3" s="154" t="s">
        <v>177</v>
      </c>
      <c r="B3" s="154"/>
      <c r="C3" s="154"/>
      <c r="D3" s="154"/>
      <c r="E3" s="154"/>
      <c r="F3" s="154"/>
    </row>
    <row r="4" spans="1:6">
      <c r="A4" s="155"/>
      <c r="B4" s="155"/>
    </row>
    <row r="5" spans="1:6" ht="54">
      <c r="A5" s="115" t="s">
        <v>166</v>
      </c>
      <c r="B5" s="115" t="s">
        <v>167</v>
      </c>
      <c r="C5" s="115" t="s">
        <v>169</v>
      </c>
      <c r="D5" s="115" t="s">
        <v>170</v>
      </c>
      <c r="E5" s="115" t="s">
        <v>178</v>
      </c>
      <c r="F5" s="115" t="s">
        <v>171</v>
      </c>
    </row>
    <row r="6" spans="1:6" ht="54">
      <c r="A6" s="116">
        <v>1</v>
      </c>
      <c r="B6" s="116" t="s">
        <v>185</v>
      </c>
      <c r="C6" s="117" t="s">
        <v>179</v>
      </c>
      <c r="D6" s="116">
        <v>18600</v>
      </c>
      <c r="E6" s="116">
        <v>13860399229</v>
      </c>
      <c r="F6" s="116"/>
    </row>
  </sheetData>
  <mergeCells count="2">
    <mergeCell ref="A3:F3"/>
    <mergeCell ref="A4:B4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R11"/>
  <sheetViews>
    <sheetView rightToLeft="1" workbookViewId="0">
      <selection activeCell="A2" sqref="A2:E11"/>
    </sheetView>
  </sheetViews>
  <sheetFormatPr defaultRowHeight="15"/>
  <cols>
    <col min="1" max="1" width="11.375" customWidth="1"/>
    <col min="2" max="2" width="14" customWidth="1"/>
    <col min="3" max="3" width="18.25" customWidth="1"/>
    <col min="4" max="4" width="14" customWidth="1"/>
    <col min="17" max="17" width="7.875" customWidth="1"/>
    <col min="18" max="18" width="9" hidden="1" customWidth="1"/>
    <col min="19" max="19" width="8.375" customWidth="1"/>
    <col min="20" max="20" width="7.875" customWidth="1"/>
    <col min="21" max="21" width="15.25" customWidth="1"/>
    <col min="22" max="22" width="12" customWidth="1"/>
  </cols>
  <sheetData>
    <row r="2" spans="1:18">
      <c r="R2" s="122"/>
    </row>
    <row r="3" spans="1:18">
      <c r="C3" s="122" t="s">
        <v>164</v>
      </c>
      <c r="D3" s="122"/>
      <c r="E3" s="122"/>
    </row>
    <row r="4" spans="1:18" ht="36">
      <c r="B4" s="123"/>
      <c r="C4" s="123" t="s">
        <v>165</v>
      </c>
      <c r="R4" s="110" t="s">
        <v>171</v>
      </c>
    </row>
    <row r="5" spans="1:18" ht="54">
      <c r="A5" s="110" t="s">
        <v>170</v>
      </c>
      <c r="B5" s="110" t="s">
        <v>169</v>
      </c>
      <c r="C5" s="110" t="s">
        <v>168</v>
      </c>
      <c r="D5" s="110" t="s">
        <v>167</v>
      </c>
      <c r="E5" s="110" t="s">
        <v>166</v>
      </c>
      <c r="R5" s="156"/>
    </row>
    <row r="6" spans="1:18" ht="18">
      <c r="A6" s="156">
        <v>2203</v>
      </c>
      <c r="B6" s="112" t="s">
        <v>181</v>
      </c>
      <c r="C6" s="111">
        <v>1386000000</v>
      </c>
      <c r="D6" s="114" t="s">
        <v>155</v>
      </c>
      <c r="E6" s="111">
        <v>1</v>
      </c>
      <c r="R6" s="157"/>
    </row>
    <row r="7" spans="1:18" ht="30">
      <c r="A7" s="157"/>
      <c r="B7" s="112" t="s">
        <v>183</v>
      </c>
      <c r="C7" s="111">
        <v>338800000</v>
      </c>
      <c r="D7" s="111" t="s">
        <v>173</v>
      </c>
      <c r="E7" s="111">
        <v>2</v>
      </c>
      <c r="R7" s="157"/>
    </row>
    <row r="8" spans="1:18" ht="36">
      <c r="A8" s="157"/>
      <c r="B8" s="112" t="s">
        <v>184</v>
      </c>
      <c r="C8" s="111">
        <v>35200000</v>
      </c>
      <c r="D8" s="111" t="s">
        <v>174</v>
      </c>
      <c r="E8" s="111">
        <v>3</v>
      </c>
      <c r="R8" s="157"/>
    </row>
    <row r="9" spans="1:18" ht="36">
      <c r="A9" s="157"/>
      <c r="B9" s="112" t="s">
        <v>182</v>
      </c>
      <c r="C9" s="111">
        <v>497904000</v>
      </c>
      <c r="D9" s="111" t="s">
        <v>175</v>
      </c>
      <c r="E9" s="111">
        <v>4</v>
      </c>
      <c r="R9" s="158"/>
    </row>
    <row r="10" spans="1:18" ht="18">
      <c r="A10" s="158"/>
      <c r="B10" s="112" t="s">
        <v>180</v>
      </c>
      <c r="C10" s="111">
        <v>589600000</v>
      </c>
      <c r="D10" s="111" t="s">
        <v>176</v>
      </c>
      <c r="E10" s="111">
        <v>5</v>
      </c>
      <c r="R10" s="16"/>
    </row>
    <row r="11" spans="1:18" ht="18">
      <c r="A11" s="16"/>
      <c r="B11" s="111"/>
      <c r="C11" s="111">
        <f>SUM(C6:C10)</f>
        <v>2847504000</v>
      </c>
      <c r="D11" s="111" t="s">
        <v>172</v>
      </c>
      <c r="E11" s="111">
        <v>6</v>
      </c>
    </row>
  </sheetData>
  <mergeCells count="2">
    <mergeCell ref="R5:R9"/>
    <mergeCell ref="A6:A1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O33"/>
  <sheetViews>
    <sheetView view="pageBreakPreview" topLeftCell="D13" zoomScale="115" zoomScaleNormal="100" zoomScaleSheetLayoutView="115" workbookViewId="0">
      <selection activeCell="B10" sqref="B10"/>
    </sheetView>
  </sheetViews>
  <sheetFormatPr defaultRowHeight="15"/>
  <cols>
    <col min="1" max="1" width="11.75" customWidth="1"/>
    <col min="2" max="9" width="10.875" bestFit="1" customWidth="1"/>
    <col min="10" max="10" width="12.75" customWidth="1"/>
    <col min="11" max="11" width="11.875" bestFit="1" customWidth="1"/>
    <col min="12" max="13" width="11.75" bestFit="1" customWidth="1"/>
    <col min="14" max="14" width="14.375" customWidth="1"/>
    <col min="15" max="15" width="9.125" bestFit="1" customWidth="1"/>
  </cols>
  <sheetData>
    <row r="3" spans="1:14">
      <c r="A3" s="16" t="s">
        <v>199</v>
      </c>
      <c r="B3" s="16" t="s">
        <v>198</v>
      </c>
      <c r="C3" t="s">
        <v>197</v>
      </c>
      <c r="D3" s="129" t="s">
        <v>196</v>
      </c>
      <c r="E3" s="129" t="s">
        <v>195</v>
      </c>
      <c r="F3" s="129" t="s">
        <v>226</v>
      </c>
      <c r="G3" s="129" t="s">
        <v>193</v>
      </c>
      <c r="H3" s="129" t="s">
        <v>192</v>
      </c>
      <c r="I3" s="129" t="s">
        <v>191</v>
      </c>
      <c r="J3" s="129" t="s">
        <v>190</v>
      </c>
      <c r="K3" s="129" t="s">
        <v>189</v>
      </c>
      <c r="L3" s="129" t="s">
        <v>188</v>
      </c>
      <c r="M3" s="129"/>
    </row>
    <row r="4" spans="1:14" ht="19.5" customHeight="1">
      <c r="A4" s="16">
        <v>1646628637</v>
      </c>
      <c r="B4" s="16">
        <v>1648620600</v>
      </c>
      <c r="C4" s="135">
        <v>1650250387</v>
      </c>
      <c r="D4" s="129">
        <v>1647171900</v>
      </c>
      <c r="E4" s="129">
        <v>1647171900</v>
      </c>
      <c r="F4" s="129">
        <v>1658200713</v>
      </c>
      <c r="G4" s="129">
        <v>1663107600</v>
      </c>
      <c r="H4" s="129">
        <v>1634857950</v>
      </c>
      <c r="I4" s="129">
        <v>1634857950</v>
      </c>
      <c r="J4" s="129">
        <v>1573650375</v>
      </c>
      <c r="K4" s="129">
        <v>1865133750</v>
      </c>
      <c r="L4" s="129">
        <v>1285064400</v>
      </c>
      <c r="M4" s="129" t="s">
        <v>208</v>
      </c>
      <c r="N4" s="16">
        <v>1</v>
      </c>
    </row>
    <row r="5" spans="1:14">
      <c r="A5" s="16">
        <v>1234947534</v>
      </c>
      <c r="B5" s="16">
        <v>1236441305</v>
      </c>
      <c r="C5" s="135">
        <v>1237663686</v>
      </c>
      <c r="D5" s="129">
        <v>1235354780</v>
      </c>
      <c r="E5" s="129">
        <v>1235354780</v>
      </c>
      <c r="F5" s="129">
        <v>1243624987</v>
      </c>
      <c r="G5" s="129">
        <v>1247301726</v>
      </c>
      <c r="H5" s="129">
        <v>1226121732</v>
      </c>
      <c r="I5" s="129">
        <v>1226121732</v>
      </c>
      <c r="J5" s="129">
        <v>1180217258</v>
      </c>
      <c r="K5" s="129">
        <v>1089511314</v>
      </c>
      <c r="L5" s="129">
        <v>1272304296</v>
      </c>
      <c r="M5" s="129" t="s">
        <v>209</v>
      </c>
      <c r="N5" s="16">
        <v>2</v>
      </c>
    </row>
    <row r="6" spans="1:14">
      <c r="A6" s="16">
        <v>199679150</v>
      </c>
      <c r="B6" s="16">
        <v>200886400</v>
      </c>
      <c r="C6" s="135">
        <v>200886400</v>
      </c>
      <c r="D6" s="129">
        <v>200886400</v>
      </c>
      <c r="E6" s="129">
        <v>200886400</v>
      </c>
      <c r="F6" s="129">
        <v>200886400</v>
      </c>
      <c r="G6" s="129">
        <v>200886400</v>
      </c>
      <c r="H6" s="129">
        <v>208129900</v>
      </c>
      <c r="I6" s="129">
        <v>197506100</v>
      </c>
      <c r="J6" s="129">
        <v>189779700</v>
      </c>
      <c r="K6" s="129">
        <v>220852700</v>
      </c>
      <c r="L6" s="129">
        <v>155326400</v>
      </c>
      <c r="M6" s="129" t="s">
        <v>210</v>
      </c>
      <c r="N6" s="16">
        <v>3</v>
      </c>
    </row>
    <row r="7" spans="1:14">
      <c r="A7" s="16">
        <v>661573000</v>
      </c>
      <c r="B7" s="16">
        <v>666402000</v>
      </c>
      <c r="C7" s="135">
        <v>665919100</v>
      </c>
      <c r="D7" s="129">
        <v>666402000</v>
      </c>
      <c r="E7" s="129">
        <v>666402000</v>
      </c>
      <c r="F7" s="129">
        <v>666402000</v>
      </c>
      <c r="G7" s="129">
        <v>666402000</v>
      </c>
      <c r="H7" s="129">
        <v>666402000</v>
      </c>
      <c r="I7" s="129">
        <v>666402000</v>
      </c>
      <c r="J7" s="129">
        <v>637428000</v>
      </c>
      <c r="K7" s="129">
        <v>755760000</v>
      </c>
      <c r="L7" s="129">
        <v>519096000</v>
      </c>
      <c r="M7" s="129" t="s">
        <v>211</v>
      </c>
      <c r="N7" s="16">
        <v>4</v>
      </c>
    </row>
    <row r="8" spans="1:14">
      <c r="A8" s="135">
        <v>123247898</v>
      </c>
      <c r="B8" s="135">
        <v>123836349</v>
      </c>
      <c r="C8" s="135">
        <v>123684346</v>
      </c>
      <c r="D8" s="129">
        <v>123836349</v>
      </c>
      <c r="E8" s="129">
        <v>123836349</v>
      </c>
      <c r="F8" s="129">
        <v>123836349</v>
      </c>
      <c r="G8" s="129">
        <v>123836349</v>
      </c>
      <c r="H8" s="129">
        <v>123836349</v>
      </c>
      <c r="I8" s="129">
        <v>123836349</v>
      </c>
      <c r="J8" s="129">
        <v>114561951</v>
      </c>
      <c r="K8" s="129">
        <v>114561951</v>
      </c>
      <c r="L8" s="129">
        <v>114561951</v>
      </c>
      <c r="M8" s="129" t="s">
        <v>212</v>
      </c>
      <c r="N8" s="16">
        <v>5</v>
      </c>
    </row>
    <row r="9" spans="1:14">
      <c r="A9" s="141">
        <f t="shared" ref="A9:L9" si="0">SUM(A4:A8)</f>
        <v>3866076219</v>
      </c>
      <c r="B9" s="141">
        <f t="shared" si="0"/>
        <v>3876186654</v>
      </c>
      <c r="C9" s="136">
        <f t="shared" si="0"/>
        <v>3878403919</v>
      </c>
      <c r="D9" s="130">
        <f t="shared" si="0"/>
        <v>3873651429</v>
      </c>
      <c r="E9" s="130">
        <f t="shared" si="0"/>
        <v>3873651429</v>
      </c>
      <c r="F9" s="130">
        <f t="shared" si="0"/>
        <v>3892950449</v>
      </c>
      <c r="G9" s="130">
        <f t="shared" si="0"/>
        <v>3901534075</v>
      </c>
      <c r="H9" s="130">
        <f t="shared" si="0"/>
        <v>3859347931</v>
      </c>
      <c r="I9" s="130">
        <f t="shared" si="0"/>
        <v>3848724131</v>
      </c>
      <c r="J9" s="130">
        <f t="shared" si="0"/>
        <v>3695637284</v>
      </c>
      <c r="K9" s="130">
        <f t="shared" si="0"/>
        <v>4045819715</v>
      </c>
      <c r="L9" s="130">
        <f t="shared" si="0"/>
        <v>3346353047</v>
      </c>
      <c r="M9" s="130" t="s">
        <v>213</v>
      </c>
      <c r="N9" s="16">
        <f>SUM(A9:M9)</f>
        <v>45958336282</v>
      </c>
    </row>
    <row r="10" spans="1:14">
      <c r="A10" s="16">
        <v>562216325</v>
      </c>
      <c r="B10" s="16">
        <v>566441700</v>
      </c>
      <c r="C10" s="143">
        <v>566079525</v>
      </c>
      <c r="D10" s="129">
        <v>566441700</v>
      </c>
      <c r="E10" s="129">
        <v>566441700</v>
      </c>
      <c r="F10" s="129">
        <v>566441700</v>
      </c>
      <c r="G10" s="129">
        <v>566441700</v>
      </c>
      <c r="H10" s="129">
        <v>570063450</v>
      </c>
      <c r="I10" s="129">
        <v>562819950</v>
      </c>
      <c r="J10" s="129">
        <v>541089450</v>
      </c>
      <c r="K10" s="129">
        <v>639739950</v>
      </c>
      <c r="L10" s="129">
        <v>438817200</v>
      </c>
      <c r="M10" s="129" t="s">
        <v>6</v>
      </c>
      <c r="N10" s="16">
        <f>L10+K10+J10+I10+H10+G10+F10+E10+D10+C10+B10+A10</f>
        <v>6713034350</v>
      </c>
    </row>
    <row r="11" spans="1:14">
      <c r="A11" s="16">
        <v>203518205</v>
      </c>
      <c r="B11" s="16">
        <v>204484005</v>
      </c>
      <c r="C11" s="135">
        <v>204339135</v>
      </c>
      <c r="D11" s="129">
        <v>204484005</v>
      </c>
      <c r="E11" s="129">
        <v>204484005</v>
      </c>
      <c r="F11" s="129">
        <v>204484005</v>
      </c>
      <c r="G11" s="129">
        <v>206657055</v>
      </c>
      <c r="H11" s="129">
        <v>206657055</v>
      </c>
      <c r="I11" s="129">
        <v>203296071</v>
      </c>
      <c r="J11" s="129">
        <v>193879521</v>
      </c>
      <c r="K11" s="129">
        <v>230134938</v>
      </c>
      <c r="L11" s="129">
        <v>157624104</v>
      </c>
      <c r="M11" s="129" t="s">
        <v>214</v>
      </c>
      <c r="N11" s="16">
        <f>L11+K11+J11+I11+H11+G11+F11+E11+D11+C11+B11+A11</f>
        <v>2424042104</v>
      </c>
    </row>
    <row r="12" spans="1:14">
      <c r="A12" s="16">
        <v>3880078</v>
      </c>
      <c r="B12" s="16">
        <v>3880078</v>
      </c>
      <c r="C12" s="135">
        <v>3880078</v>
      </c>
      <c r="D12" s="129">
        <v>3880078</v>
      </c>
      <c r="E12" s="129">
        <v>3880078</v>
      </c>
      <c r="F12" s="129">
        <v>3880078</v>
      </c>
      <c r="G12" s="129">
        <v>3880078</v>
      </c>
      <c r="H12" s="129">
        <v>3880078</v>
      </c>
      <c r="I12" s="129">
        <v>3880078</v>
      </c>
      <c r="J12" s="129">
        <v>9942748</v>
      </c>
      <c r="K12" s="129">
        <v>16005418</v>
      </c>
      <c r="L12" s="129">
        <v>3880078</v>
      </c>
      <c r="M12" s="129" t="s">
        <v>10</v>
      </c>
      <c r="N12" s="16">
        <f>L12+K12+J12+I12+H12+G12+F12+E12+D12+C12+B12+A12</f>
        <v>64748946</v>
      </c>
    </row>
    <row r="13" spans="1:14">
      <c r="A13" s="16">
        <v>1955714302</v>
      </c>
      <c r="B13" s="16">
        <v>1961031091</v>
      </c>
      <c r="C13" s="135">
        <v>1962127652</v>
      </c>
      <c r="D13" s="129">
        <v>1959763478</v>
      </c>
      <c r="E13" s="129">
        <v>1959763478</v>
      </c>
      <c r="F13" s="129">
        <v>1969412989</v>
      </c>
      <c r="G13" s="129">
        <v>1960304325</v>
      </c>
      <c r="H13" s="129">
        <v>1955509128</v>
      </c>
      <c r="I13" s="129">
        <v>1943678078</v>
      </c>
      <c r="J13" s="129">
        <v>1866048129</v>
      </c>
      <c r="K13" s="129">
        <v>2416876648</v>
      </c>
      <c r="L13" s="129">
        <v>1936798833</v>
      </c>
      <c r="M13" s="129" t="s">
        <v>7</v>
      </c>
      <c r="N13" s="16">
        <f>L13+K13+J13+I13+H13+G13+F13+E13+D13+C13+B13+A13</f>
        <v>23847028131</v>
      </c>
    </row>
    <row r="14" spans="1:14">
      <c r="A14" s="16">
        <v>14567483</v>
      </c>
      <c r="B14" s="16">
        <v>14728450</v>
      </c>
      <c r="C14" s="135">
        <v>14728450</v>
      </c>
      <c r="D14" s="129">
        <v>14728450</v>
      </c>
      <c r="E14" s="129">
        <v>14728450</v>
      </c>
      <c r="F14" s="129">
        <v>14728450</v>
      </c>
      <c r="G14" s="129">
        <v>14728450</v>
      </c>
      <c r="H14" s="129">
        <v>14728450</v>
      </c>
      <c r="I14" s="129">
        <v>14728450</v>
      </c>
      <c r="J14" s="129">
        <v>14728450</v>
      </c>
      <c r="K14" s="129">
        <v>16781300</v>
      </c>
      <c r="L14" s="129">
        <v>12675600</v>
      </c>
      <c r="M14" s="129" t="s">
        <v>216</v>
      </c>
      <c r="N14" s="16">
        <f>L14+K14+J14+I14+H14+G14+F14+E14+D14+C14+B14+A14</f>
        <v>176580433</v>
      </c>
    </row>
    <row r="15" spans="1:14">
      <c r="A15" s="72">
        <f t="shared" ref="A15:L15" si="1">SUM(A10:A14)</f>
        <v>2739896393</v>
      </c>
      <c r="B15" s="72">
        <f t="shared" si="1"/>
        <v>2750565324</v>
      </c>
      <c r="C15" s="137">
        <f t="shared" si="1"/>
        <v>2751154840</v>
      </c>
      <c r="D15" s="131">
        <f t="shared" si="1"/>
        <v>2749297711</v>
      </c>
      <c r="E15" s="131">
        <f t="shared" si="1"/>
        <v>2749297711</v>
      </c>
      <c r="F15" s="131">
        <f t="shared" si="1"/>
        <v>2758947222</v>
      </c>
      <c r="G15" s="131">
        <f t="shared" si="1"/>
        <v>2752011608</v>
      </c>
      <c r="H15" s="131">
        <f t="shared" si="1"/>
        <v>2750838161</v>
      </c>
      <c r="I15" s="131">
        <f t="shared" si="1"/>
        <v>2728402627</v>
      </c>
      <c r="J15" s="131">
        <f t="shared" si="1"/>
        <v>2625688298</v>
      </c>
      <c r="K15" s="131">
        <f t="shared" si="1"/>
        <v>3319538254</v>
      </c>
      <c r="L15" s="131">
        <f t="shared" si="1"/>
        <v>2549795815</v>
      </c>
      <c r="M15" s="131" t="s">
        <v>213</v>
      </c>
      <c r="N15" s="16">
        <f>SUM(A15:M15)</f>
        <v>33225433964</v>
      </c>
    </row>
    <row r="16" spans="1:14">
      <c r="A16" s="140">
        <v>185097271</v>
      </c>
      <c r="B16" s="140">
        <v>185168183</v>
      </c>
      <c r="C16" s="140">
        <v>183111989</v>
      </c>
      <c r="D16" s="129">
        <v>182797867</v>
      </c>
      <c r="E16" s="129">
        <v>182797867</v>
      </c>
      <c r="F16" s="129">
        <v>183873208</v>
      </c>
      <c r="G16" s="129">
        <v>195571340</v>
      </c>
      <c r="H16" s="129">
        <v>176468283</v>
      </c>
      <c r="I16" s="129">
        <v>181210663</v>
      </c>
      <c r="J16" s="129">
        <v>171436163</v>
      </c>
      <c r="K16" s="129">
        <v>226068857</v>
      </c>
      <c r="L16" s="129">
        <v>185994154</v>
      </c>
      <c r="M16" s="129" t="s">
        <v>215</v>
      </c>
      <c r="N16" s="16">
        <f>L16+K16+J16+I16+H16+G16+F16+E16+D16+C16+B16+A16</f>
        <v>2239595845</v>
      </c>
    </row>
    <row r="17" spans="1:15">
      <c r="A17" s="135">
        <v>17788630</v>
      </c>
      <c r="B17" s="135">
        <v>19235813</v>
      </c>
      <c r="C17" s="135">
        <v>19235813</v>
      </c>
      <c r="D17" s="129">
        <v>19235813</v>
      </c>
      <c r="E17" s="129">
        <v>19235813</v>
      </c>
      <c r="F17" s="129">
        <v>19235813</v>
      </c>
      <c r="G17" s="129">
        <v>68108598</v>
      </c>
      <c r="H17" s="129">
        <v>3591420</v>
      </c>
      <c r="I17" s="129">
        <v>3591420</v>
      </c>
      <c r="J17" s="129">
        <v>3591420</v>
      </c>
      <c r="K17" s="129">
        <v>7816620</v>
      </c>
      <c r="L17" s="129">
        <v>3591420</v>
      </c>
      <c r="M17" s="129" t="s">
        <v>219</v>
      </c>
      <c r="N17" s="16">
        <f>L17+K17+J17+I17+H17+G17+E17+D17+C17+C17+B17+A17</f>
        <v>204258593</v>
      </c>
    </row>
    <row r="18" spans="1:15">
      <c r="A18" s="137">
        <f t="shared" ref="A18:L18" si="2">SUM(A16:A17)</f>
        <v>202885901</v>
      </c>
      <c r="B18" s="137">
        <f t="shared" si="2"/>
        <v>204403996</v>
      </c>
      <c r="C18" s="137">
        <f t="shared" si="2"/>
        <v>202347802</v>
      </c>
      <c r="D18" s="131">
        <f t="shared" si="2"/>
        <v>202033680</v>
      </c>
      <c r="E18" s="131">
        <f t="shared" si="2"/>
        <v>202033680</v>
      </c>
      <c r="F18" s="131">
        <f t="shared" si="2"/>
        <v>203109021</v>
      </c>
      <c r="G18" s="131">
        <f t="shared" si="2"/>
        <v>263679938</v>
      </c>
      <c r="H18" s="131">
        <f t="shared" si="2"/>
        <v>180059703</v>
      </c>
      <c r="I18" s="131">
        <f t="shared" si="2"/>
        <v>184802083</v>
      </c>
      <c r="J18" s="131">
        <f t="shared" si="2"/>
        <v>175027583</v>
      </c>
      <c r="K18" s="131">
        <f t="shared" si="2"/>
        <v>233885477</v>
      </c>
      <c r="L18" s="131">
        <f t="shared" si="2"/>
        <v>189585574</v>
      </c>
      <c r="M18" s="131" t="s">
        <v>213</v>
      </c>
      <c r="N18" s="16">
        <f>SUM(A18:M18)</f>
        <v>2443854438</v>
      </c>
    </row>
    <row r="19" spans="1:15">
      <c r="A19" s="140">
        <v>462602103</v>
      </c>
      <c r="B19" s="140">
        <v>464936120</v>
      </c>
      <c r="C19" s="140">
        <v>464936120</v>
      </c>
      <c r="D19" s="129">
        <v>464936120</v>
      </c>
      <c r="E19" s="129">
        <v>464936120</v>
      </c>
      <c r="F19" s="129">
        <v>464936120</v>
      </c>
      <c r="G19" s="129">
        <v>464936120</v>
      </c>
      <c r="H19" s="129">
        <v>464936120</v>
      </c>
      <c r="I19" s="129">
        <v>464936120</v>
      </c>
      <c r="J19" s="129">
        <v>450932020</v>
      </c>
      <c r="K19" s="129">
        <v>617447720</v>
      </c>
      <c r="L19" s="129">
        <v>284416320</v>
      </c>
      <c r="M19" s="129" t="s">
        <v>217</v>
      </c>
      <c r="N19" s="16">
        <f>L19+K19+J19+I19+H19+G19+F19+E19+D19+C19+B19+A19</f>
        <v>5534887123</v>
      </c>
    </row>
    <row r="20" spans="1:15">
      <c r="A20" s="135">
        <v>502843770</v>
      </c>
      <c r="B20" s="135">
        <v>457286984</v>
      </c>
      <c r="C20" s="135">
        <v>457286984</v>
      </c>
      <c r="D20" s="129">
        <v>457286984</v>
      </c>
      <c r="E20" s="129">
        <v>457286984</v>
      </c>
      <c r="F20" s="129">
        <v>457286984</v>
      </c>
      <c r="G20" s="129">
        <v>457286984</v>
      </c>
      <c r="H20" s="129">
        <v>465050770</v>
      </c>
      <c r="I20" s="129">
        <v>448691364</v>
      </c>
      <c r="J20" s="129">
        <v>431500124</v>
      </c>
      <c r="K20" s="129">
        <v>646582876</v>
      </c>
      <c r="L20" s="129">
        <v>211260000</v>
      </c>
      <c r="M20" s="129" t="s">
        <v>218</v>
      </c>
      <c r="N20" s="16">
        <f>L20+K20+J20+I20+H20+G20+F20+E20+D20+C20+B20+A20</f>
        <v>5449650808</v>
      </c>
    </row>
    <row r="21" spans="1:15">
      <c r="A21" s="137">
        <f t="shared" ref="A21:L21" si="3">SUM(A19:A20)</f>
        <v>965445873</v>
      </c>
      <c r="B21" s="137">
        <f t="shared" si="3"/>
        <v>922223104</v>
      </c>
      <c r="C21" s="137">
        <f t="shared" si="3"/>
        <v>922223104</v>
      </c>
      <c r="D21" s="131">
        <f t="shared" si="3"/>
        <v>922223104</v>
      </c>
      <c r="E21" s="131">
        <f t="shared" si="3"/>
        <v>922223104</v>
      </c>
      <c r="F21" s="131">
        <f t="shared" si="3"/>
        <v>922223104</v>
      </c>
      <c r="G21" s="131">
        <f t="shared" si="3"/>
        <v>922223104</v>
      </c>
      <c r="H21" s="131">
        <f t="shared" si="3"/>
        <v>929986890</v>
      </c>
      <c r="I21" s="131">
        <f t="shared" si="3"/>
        <v>913627484</v>
      </c>
      <c r="J21" s="131">
        <f t="shared" si="3"/>
        <v>882432144</v>
      </c>
      <c r="K21" s="131">
        <f t="shared" si="3"/>
        <v>1264030596</v>
      </c>
      <c r="L21" s="131">
        <f t="shared" si="3"/>
        <v>495676320</v>
      </c>
      <c r="M21" s="131" t="s">
        <v>213</v>
      </c>
      <c r="N21" s="16">
        <f>SUM(A21:M21)</f>
        <v>10984537931</v>
      </c>
      <c r="O21">
        <v>925</v>
      </c>
    </row>
    <row r="22" spans="1:15">
      <c r="A22" s="137">
        <f t="shared" ref="A22:J22" si="4">A21+A18+A15+A9</f>
        <v>7774304386</v>
      </c>
      <c r="B22" s="137">
        <f t="shared" si="4"/>
        <v>7753379078</v>
      </c>
      <c r="C22" s="137">
        <f t="shared" si="4"/>
        <v>7754129665</v>
      </c>
      <c r="D22" s="131">
        <f t="shared" si="4"/>
        <v>7747205924</v>
      </c>
      <c r="E22" s="131">
        <f t="shared" si="4"/>
        <v>7747205924</v>
      </c>
      <c r="F22" s="131">
        <f t="shared" si="4"/>
        <v>7777229796</v>
      </c>
      <c r="G22" s="131">
        <f t="shared" si="4"/>
        <v>7839448725</v>
      </c>
      <c r="H22" s="131">
        <f t="shared" si="4"/>
        <v>7720232685</v>
      </c>
      <c r="I22" s="131">
        <f t="shared" si="4"/>
        <v>7675556325</v>
      </c>
      <c r="J22" s="131">
        <f t="shared" si="4"/>
        <v>7378785309</v>
      </c>
      <c r="K22" s="131">
        <f>K9+K15+K18+K21</f>
        <v>8863274042</v>
      </c>
      <c r="L22" s="131">
        <f>L21+L18+L15+L9</f>
        <v>6581410756</v>
      </c>
      <c r="M22" s="131"/>
      <c r="N22" s="16">
        <f>L22+K22+J22+I22+H22+G22+F22+E22+D22+C22+B22+A22</f>
        <v>92612162615</v>
      </c>
    </row>
    <row r="23" spans="1:15" ht="22.5">
      <c r="A23" s="140">
        <v>1248457229</v>
      </c>
      <c r="B23" s="140">
        <v>1252916718</v>
      </c>
      <c r="C23" s="140">
        <v>1253066837</v>
      </c>
      <c r="D23" s="129">
        <v>1251682089</v>
      </c>
      <c r="E23" s="129">
        <v>1251682089</v>
      </c>
      <c r="F23" s="129">
        <v>1251206501</v>
      </c>
      <c r="G23" s="129">
        <v>1267752500</v>
      </c>
      <c r="H23" s="129">
        <v>1242473806</v>
      </c>
      <c r="I23" s="129">
        <v>1236693144</v>
      </c>
      <c r="J23" s="129">
        <v>1183578010</v>
      </c>
      <c r="K23" s="129">
        <v>1369930508</v>
      </c>
      <c r="L23" s="129">
        <v>1116489543</v>
      </c>
      <c r="M23" s="149" t="s">
        <v>220</v>
      </c>
      <c r="N23" s="16">
        <f>L23+K23+J23+I23+H23+G23+F23+E23+D23+C23+B23+A23</f>
        <v>14925928974</v>
      </c>
    </row>
    <row r="24" spans="1:15" ht="30">
      <c r="A24" s="135">
        <v>15215833</v>
      </c>
      <c r="B24" s="135">
        <v>15215833</v>
      </c>
      <c r="C24" s="135">
        <v>15215833</v>
      </c>
      <c r="D24" s="129">
        <v>15215833</v>
      </c>
      <c r="E24" s="129">
        <v>15215833</v>
      </c>
      <c r="F24" s="129">
        <v>15215833</v>
      </c>
      <c r="G24" s="129">
        <v>15215833</v>
      </c>
      <c r="H24" s="129">
        <v>15215833</v>
      </c>
      <c r="I24" s="129">
        <v>15215833</v>
      </c>
      <c r="J24" s="129">
        <v>15215833</v>
      </c>
      <c r="K24" s="129">
        <v>18214582</v>
      </c>
      <c r="L24" s="129">
        <v>13376044</v>
      </c>
      <c r="M24" s="129" t="s">
        <v>221</v>
      </c>
      <c r="N24" s="16">
        <f>L24+K24+J24+I24+H24+G24+F24+E24+D24+C24+B24+A24</f>
        <v>183748956</v>
      </c>
    </row>
    <row r="25" spans="1:15" ht="45">
      <c r="A25" s="144">
        <v>74373054</v>
      </c>
      <c r="B25" s="144">
        <v>74373054</v>
      </c>
      <c r="C25" s="129">
        <v>74373054</v>
      </c>
      <c r="D25" s="129">
        <v>74373054</v>
      </c>
      <c r="E25" s="129">
        <v>74373054</v>
      </c>
      <c r="F25" s="129">
        <v>74373054</v>
      </c>
      <c r="G25" s="129">
        <v>74373054</v>
      </c>
      <c r="H25" s="129">
        <v>74373054</v>
      </c>
      <c r="I25" s="129">
        <v>74373054</v>
      </c>
      <c r="J25" s="129">
        <v>74373054</v>
      </c>
      <c r="K25" s="129">
        <v>82184821</v>
      </c>
      <c r="L25" s="129">
        <v>65854755</v>
      </c>
      <c r="M25" s="135" t="s">
        <v>222</v>
      </c>
      <c r="N25" s="16">
        <f>L25+K25+J25+I25+H25+G25+F25+E25+D25+C25+B25+A25</f>
        <v>891770116</v>
      </c>
    </row>
    <row r="26" spans="1:15">
      <c r="A26" s="132">
        <f t="shared" ref="A26:J26" si="5">SUM(A23:A25)</f>
        <v>1338046116</v>
      </c>
      <c r="B26" s="145">
        <f t="shared" si="5"/>
        <v>1342505605</v>
      </c>
      <c r="C26" s="133">
        <f t="shared" si="5"/>
        <v>1342655724</v>
      </c>
      <c r="D26" s="132">
        <f t="shared" si="5"/>
        <v>1341270976</v>
      </c>
      <c r="E26" s="132">
        <f t="shared" si="5"/>
        <v>1341270976</v>
      </c>
      <c r="F26" s="132">
        <f t="shared" si="5"/>
        <v>1340795388</v>
      </c>
      <c r="G26" s="132">
        <f t="shared" si="5"/>
        <v>1357341387</v>
      </c>
      <c r="H26" s="132">
        <f t="shared" si="5"/>
        <v>1332062693</v>
      </c>
      <c r="I26" s="132">
        <f t="shared" si="5"/>
        <v>1326282031</v>
      </c>
      <c r="J26" s="132">
        <f t="shared" si="5"/>
        <v>1273166897</v>
      </c>
      <c r="K26" s="132">
        <f>K23+K24+K25</f>
        <v>1470329911</v>
      </c>
      <c r="L26" s="132">
        <f>SUM(L23:L25)</f>
        <v>1195720342</v>
      </c>
      <c r="M26" s="142" t="s">
        <v>213</v>
      </c>
      <c r="N26" s="132">
        <f>L26+K26+J26+I26+H26+G26+F26+E26+D26+C26+B26+A26</f>
        <v>16001448046</v>
      </c>
    </row>
    <row r="27" spans="1:15">
      <c r="A27" s="138">
        <f>A21+A18+A15+A9+A26</f>
        <v>9112350502</v>
      </c>
      <c r="B27" s="132">
        <f>B26+B21+B18+B15+B9</f>
        <v>9095884683</v>
      </c>
      <c r="C27" s="132">
        <f>C26+C21+C18+C15+C9</f>
        <v>9096785389</v>
      </c>
      <c r="D27" s="132">
        <f>D26+D21+D18+D15+D9</f>
        <v>9088476900</v>
      </c>
      <c r="E27" s="132">
        <f>E26+E22</f>
        <v>9088476900</v>
      </c>
      <c r="F27" s="132">
        <f>F26+F21+F18+F15+F9</f>
        <v>9118025184</v>
      </c>
      <c r="G27" s="132">
        <f>G26+G21+G18+G15+G9</f>
        <v>9196790112</v>
      </c>
      <c r="H27" s="132">
        <f>H26+H21+H18+H15+H9</f>
        <v>9052295378</v>
      </c>
      <c r="I27" s="132">
        <f>I26+I21+I18+I15+I9</f>
        <v>9001838356</v>
      </c>
      <c r="J27" s="132">
        <f>J26+J21+J18+J15+J9</f>
        <v>8651952206</v>
      </c>
      <c r="K27" s="132">
        <f>K26+K22</f>
        <v>10333603953</v>
      </c>
      <c r="L27" s="132">
        <f>L26+L21+L18+L15+L9</f>
        <v>7777131098</v>
      </c>
      <c r="M27" s="148" t="s">
        <v>172</v>
      </c>
      <c r="N27" s="150">
        <f>SUM(A27:M27)</f>
        <v>108613610661</v>
      </c>
    </row>
    <row r="28" spans="1:15">
      <c r="A28" s="16"/>
      <c r="B28" s="146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5" ht="30">
      <c r="A29">
        <v>16527345</v>
      </c>
      <c r="B29">
        <v>16527345</v>
      </c>
      <c r="C29" s="16">
        <v>16527345</v>
      </c>
      <c r="D29" s="16">
        <v>16527345</v>
      </c>
      <c r="E29" s="16">
        <v>16527345</v>
      </c>
      <c r="F29" s="16">
        <v>16527345</v>
      </c>
      <c r="G29" s="16">
        <v>16527345</v>
      </c>
      <c r="H29" s="16">
        <v>16527345</v>
      </c>
      <c r="I29" s="16">
        <v>16527345</v>
      </c>
      <c r="J29" s="16">
        <v>16527345</v>
      </c>
      <c r="K29" s="16">
        <v>19724130</v>
      </c>
      <c r="L29" s="16"/>
      <c r="M29" s="16">
        <v>14634390</v>
      </c>
      <c r="N29" s="129" t="s">
        <v>223</v>
      </c>
    </row>
    <row r="30" spans="1:15">
      <c r="A30">
        <v>33320100</v>
      </c>
      <c r="B30">
        <v>33320100</v>
      </c>
      <c r="C30" s="16">
        <v>33320100</v>
      </c>
      <c r="D30" s="16">
        <v>49446051</v>
      </c>
      <c r="E30" s="16">
        <v>33320100</v>
      </c>
      <c r="F30" s="16">
        <v>33320100</v>
      </c>
      <c r="G30" s="16">
        <v>33320100</v>
      </c>
      <c r="H30" s="16">
        <v>33320100</v>
      </c>
      <c r="I30" s="16">
        <v>33320100</v>
      </c>
      <c r="J30" s="16">
        <v>32595750</v>
      </c>
      <c r="K30" s="16">
        <v>31871400</v>
      </c>
      <c r="L30" s="16"/>
      <c r="M30" s="16">
        <v>31147050</v>
      </c>
      <c r="N30" s="129" t="s">
        <v>224</v>
      </c>
    </row>
    <row r="31" spans="1:15">
      <c r="A31" s="72">
        <f t="shared" ref="A31:J31" si="6">SUM(A29:A30)</f>
        <v>49847445</v>
      </c>
      <c r="B31" s="152">
        <f t="shared" si="6"/>
        <v>49847445</v>
      </c>
      <c r="C31" s="72">
        <f t="shared" si="6"/>
        <v>49847445</v>
      </c>
      <c r="D31" s="72">
        <f t="shared" si="6"/>
        <v>65973396</v>
      </c>
      <c r="E31" s="72">
        <f t="shared" si="6"/>
        <v>49847445</v>
      </c>
      <c r="F31" s="72">
        <f t="shared" si="6"/>
        <v>49847445</v>
      </c>
      <c r="G31" s="72">
        <f t="shared" si="6"/>
        <v>49847445</v>
      </c>
      <c r="H31" s="72">
        <f t="shared" si="6"/>
        <v>49847445</v>
      </c>
      <c r="I31" s="72">
        <f t="shared" si="6"/>
        <v>49847445</v>
      </c>
      <c r="J31" s="72">
        <f t="shared" si="6"/>
        <v>49123095</v>
      </c>
      <c r="K31" s="72">
        <f>K29+K30</f>
        <v>51595530</v>
      </c>
      <c r="L31" s="72"/>
      <c r="M31" s="72">
        <f>SUM(M29:M30)</f>
        <v>45781440</v>
      </c>
      <c r="N31" s="72" t="s">
        <v>213</v>
      </c>
    </row>
    <row r="32" spans="1:15">
      <c r="A32" s="139"/>
      <c r="B32" s="147"/>
      <c r="C32" s="21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>
      <c r="A33" s="16">
        <f>A31+A27</f>
        <v>9162197947</v>
      </c>
      <c r="B33" s="146">
        <f>B31+B27</f>
        <v>9145732128</v>
      </c>
      <c r="C33" s="16">
        <f t="shared" ref="C33:J33" si="7">C27+C31</f>
        <v>9146632834</v>
      </c>
      <c r="D33" s="16">
        <f t="shared" si="7"/>
        <v>9154450296</v>
      </c>
      <c r="E33" s="16">
        <f>E31+E27</f>
        <v>9138324345</v>
      </c>
      <c r="F33" s="16">
        <f t="shared" si="7"/>
        <v>9167872629</v>
      </c>
      <c r="G33" s="16">
        <f t="shared" si="7"/>
        <v>9246637557</v>
      </c>
      <c r="H33" s="16">
        <f t="shared" si="7"/>
        <v>9102142823</v>
      </c>
      <c r="I33" s="16">
        <f t="shared" si="7"/>
        <v>9051685801</v>
      </c>
      <c r="J33" s="16">
        <f t="shared" si="7"/>
        <v>8701075301</v>
      </c>
      <c r="K33" s="16">
        <f>K27+K31</f>
        <v>10385199483</v>
      </c>
      <c r="L33" s="16"/>
      <c r="M33" s="16">
        <f>L27+M31</f>
        <v>7822912538</v>
      </c>
      <c r="N33" s="16" t="s">
        <v>225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E17"/>
  <sheetViews>
    <sheetView rightToLeft="1" topLeftCell="A16" workbookViewId="0">
      <selection activeCell="K11" sqref="K11"/>
    </sheetView>
  </sheetViews>
  <sheetFormatPr defaultRowHeight="15"/>
  <cols>
    <col min="2" max="2" width="12.375" customWidth="1"/>
    <col min="3" max="3" width="11.625" customWidth="1"/>
    <col min="4" max="4" width="14.375" customWidth="1"/>
    <col min="5" max="5" width="12.125" customWidth="1"/>
  </cols>
  <sheetData>
    <row r="2" spans="2:5" ht="15.75">
      <c r="B2" s="125" t="s">
        <v>201</v>
      </c>
      <c r="C2" s="125" t="s">
        <v>202</v>
      </c>
      <c r="D2" s="151" t="s">
        <v>227</v>
      </c>
      <c r="E2" s="16"/>
    </row>
    <row r="3" spans="2:5">
      <c r="B3" s="16" t="s">
        <v>188</v>
      </c>
      <c r="C3" s="16">
        <v>1418008748</v>
      </c>
      <c r="D3" s="16">
        <v>223759791</v>
      </c>
      <c r="E3" s="16"/>
    </row>
    <row r="4" spans="2:5">
      <c r="B4" s="16" t="s">
        <v>189</v>
      </c>
      <c r="C4" s="16">
        <v>1765068717</v>
      </c>
      <c r="D4" s="16">
        <v>258836564</v>
      </c>
      <c r="E4" s="16"/>
    </row>
    <row r="5" spans="2:5" ht="15.75">
      <c r="B5" s="126" t="s">
        <v>190</v>
      </c>
      <c r="C5" s="16">
        <v>1503225980</v>
      </c>
      <c r="D5" s="16">
        <v>226579385</v>
      </c>
      <c r="E5" s="16"/>
    </row>
    <row r="6" spans="2:5" ht="15.75">
      <c r="B6" s="126" t="s">
        <v>191</v>
      </c>
      <c r="C6" s="16">
        <v>1481777976</v>
      </c>
      <c r="D6" s="16">
        <v>205131381</v>
      </c>
      <c r="E6" s="16"/>
    </row>
    <row r="7" spans="2:5" ht="15.75">
      <c r="B7" s="126" t="s">
        <v>192</v>
      </c>
      <c r="C7" s="16">
        <v>1503225980</v>
      </c>
      <c r="D7" s="16">
        <v>226579385</v>
      </c>
      <c r="E7" s="16"/>
    </row>
    <row r="8" spans="2:5" ht="15.75">
      <c r="B8" s="126" t="s">
        <v>193</v>
      </c>
      <c r="C8" s="16">
        <v>1503225980</v>
      </c>
      <c r="D8" s="16">
        <v>226579385</v>
      </c>
      <c r="E8" s="16"/>
    </row>
    <row r="9" spans="2:5" ht="15.75">
      <c r="B9" s="126" t="s">
        <v>194</v>
      </c>
      <c r="C9" s="16">
        <v>1526955690</v>
      </c>
      <c r="D9" s="16">
        <v>230534335</v>
      </c>
      <c r="E9" s="16"/>
    </row>
    <row r="10" spans="2:5" ht="15.75">
      <c r="B10" s="126" t="s">
        <v>195</v>
      </c>
      <c r="C10" s="16">
        <v>1507971922</v>
      </c>
      <c r="D10" s="16">
        <v>227370375</v>
      </c>
      <c r="E10" s="16"/>
    </row>
    <row r="11" spans="2:5" ht="15.75">
      <c r="B11" s="126" t="s">
        <v>196</v>
      </c>
      <c r="C11" s="16">
        <v>1507971922</v>
      </c>
      <c r="D11" s="16">
        <v>227370375</v>
      </c>
      <c r="E11" s="16"/>
    </row>
    <row r="12" spans="2:5" ht="15.75">
      <c r="B12" s="126" t="s">
        <v>197</v>
      </c>
      <c r="C12" s="16">
        <v>1507971922</v>
      </c>
      <c r="D12" s="16">
        <v>227370375</v>
      </c>
      <c r="E12" s="16"/>
    </row>
    <row r="13" spans="2:5" ht="15.75">
      <c r="B13" s="126" t="s">
        <v>198</v>
      </c>
      <c r="C13" s="16">
        <v>1507971922</v>
      </c>
      <c r="D13" s="16">
        <v>227370375</v>
      </c>
      <c r="E13" s="16"/>
    </row>
    <row r="14" spans="2:5" ht="15.75">
      <c r="B14" s="126" t="s">
        <v>199</v>
      </c>
      <c r="C14" s="16">
        <v>1480967993</v>
      </c>
      <c r="D14" s="16">
        <v>223258723</v>
      </c>
      <c r="E14" s="16" t="s">
        <v>228</v>
      </c>
    </row>
    <row r="15" spans="2:5">
      <c r="B15" s="72"/>
      <c r="C15" s="72">
        <f>SUM(C3:C14)</f>
        <v>18214344752</v>
      </c>
      <c r="D15" s="16">
        <f>SUM(D3:D14)</f>
        <v>2730740449</v>
      </c>
      <c r="E15" s="16">
        <f>C15-D15</f>
        <v>15483604303</v>
      </c>
    </row>
    <row r="16" spans="2:5">
      <c r="B16" s="16"/>
      <c r="C16" s="16"/>
      <c r="D16" s="16"/>
      <c r="E16" s="16"/>
    </row>
    <row r="17" spans="2:5">
      <c r="B17" s="16"/>
      <c r="C17" s="16"/>
      <c r="D17" s="16"/>
      <c r="E17" s="16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6"/>
  <sheetViews>
    <sheetView rightToLeft="1" workbookViewId="0">
      <selection activeCell="B14" sqref="B14"/>
    </sheetView>
  </sheetViews>
  <sheetFormatPr defaultRowHeight="15"/>
  <cols>
    <col min="2" max="2" width="13" customWidth="1"/>
    <col min="3" max="3" width="12.75" customWidth="1"/>
    <col min="4" max="4" width="15.75" customWidth="1"/>
    <col min="5" max="5" width="11.625" customWidth="1"/>
    <col min="6" max="6" width="16.5" customWidth="1"/>
  </cols>
  <sheetData>
    <row r="1" spans="1:6">
      <c r="A1" s="16"/>
      <c r="B1" s="16" t="s">
        <v>229</v>
      </c>
      <c r="C1" s="16" t="s">
        <v>230</v>
      </c>
      <c r="D1" s="16" t="s">
        <v>213</v>
      </c>
      <c r="E1" s="16" t="s">
        <v>231</v>
      </c>
      <c r="F1" s="16" t="s">
        <v>213</v>
      </c>
    </row>
    <row r="2" spans="1:6">
      <c r="A2" s="16" t="s">
        <v>188</v>
      </c>
      <c r="B2" s="16">
        <v>6581410756</v>
      </c>
      <c r="C2" s="16">
        <v>1195720342</v>
      </c>
      <c r="D2" s="16">
        <f>B2+C2</f>
        <v>7777131098</v>
      </c>
      <c r="E2" s="16">
        <v>45781440</v>
      </c>
      <c r="F2" s="16">
        <f>D2+E2</f>
        <v>7822912538</v>
      </c>
    </row>
    <row r="3" spans="1:6">
      <c r="A3" s="16" t="s">
        <v>189</v>
      </c>
      <c r="B3" s="16">
        <v>8863274042</v>
      </c>
      <c r="C3" s="16">
        <v>1470329911</v>
      </c>
      <c r="D3" s="16">
        <f>C3+B3</f>
        <v>10333603953</v>
      </c>
      <c r="E3" s="16">
        <v>51595530</v>
      </c>
      <c r="F3" s="16">
        <f t="shared" ref="F3:F13" si="0">E3+D3</f>
        <v>10385199483</v>
      </c>
    </row>
    <row r="4" spans="1:6">
      <c r="A4" s="16" t="s">
        <v>190</v>
      </c>
      <c r="B4" s="16">
        <v>7378785309</v>
      </c>
      <c r="C4" s="16">
        <v>1273166897</v>
      </c>
      <c r="D4" s="16">
        <f>C4+B4</f>
        <v>8651952206</v>
      </c>
      <c r="E4" s="16">
        <v>49123095</v>
      </c>
      <c r="F4" s="16">
        <f t="shared" si="0"/>
        <v>8701075301</v>
      </c>
    </row>
    <row r="5" spans="1:6">
      <c r="A5" s="16" t="s">
        <v>191</v>
      </c>
      <c r="B5" s="16">
        <v>7675556325</v>
      </c>
      <c r="C5" s="16">
        <v>1326282031</v>
      </c>
      <c r="D5" s="16">
        <f>C5+B5</f>
        <v>9001838356</v>
      </c>
      <c r="E5" s="16">
        <v>49847445</v>
      </c>
      <c r="F5" s="16">
        <f t="shared" si="0"/>
        <v>9051685801</v>
      </c>
    </row>
    <row r="6" spans="1:6">
      <c r="A6" s="16" t="s">
        <v>192</v>
      </c>
      <c r="B6" s="16">
        <v>7720232685</v>
      </c>
      <c r="C6" s="16">
        <v>1332062693</v>
      </c>
      <c r="D6" s="16">
        <v>9052295378</v>
      </c>
      <c r="E6" s="16">
        <v>49847445</v>
      </c>
      <c r="F6" s="16">
        <f t="shared" si="0"/>
        <v>9102142823</v>
      </c>
    </row>
    <row r="7" spans="1:6">
      <c r="A7" s="16" t="s">
        <v>193</v>
      </c>
      <c r="B7" s="16">
        <v>7839448725</v>
      </c>
      <c r="C7" s="16">
        <v>1357341387</v>
      </c>
      <c r="D7" s="16">
        <f>C7+B7</f>
        <v>9196790112</v>
      </c>
      <c r="E7" s="16">
        <v>49847445</v>
      </c>
      <c r="F7" s="16">
        <f t="shared" si="0"/>
        <v>9246637557</v>
      </c>
    </row>
    <row r="8" spans="1:6">
      <c r="A8" s="16" t="s">
        <v>226</v>
      </c>
      <c r="B8" s="16">
        <v>7777229796</v>
      </c>
      <c r="C8" s="16">
        <v>1340795388</v>
      </c>
      <c r="D8" s="16">
        <v>9118025184</v>
      </c>
      <c r="E8" s="16">
        <v>49847445</v>
      </c>
      <c r="F8" s="16">
        <f t="shared" si="0"/>
        <v>9167872629</v>
      </c>
    </row>
    <row r="9" spans="1:6">
      <c r="A9" s="16" t="s">
        <v>195</v>
      </c>
      <c r="B9" s="16">
        <v>7747205924</v>
      </c>
      <c r="C9" s="16">
        <v>1341270976</v>
      </c>
      <c r="D9" s="16">
        <f>C9+B9</f>
        <v>9088476900</v>
      </c>
      <c r="E9" s="16">
        <v>49847445</v>
      </c>
      <c r="F9" s="16">
        <f t="shared" si="0"/>
        <v>9138324345</v>
      </c>
    </row>
    <row r="10" spans="1:6">
      <c r="A10" s="16" t="s">
        <v>196</v>
      </c>
      <c r="B10" s="16">
        <v>7747205924</v>
      </c>
      <c r="C10" s="16">
        <v>1341270976</v>
      </c>
      <c r="D10" s="16">
        <f>C10+B10</f>
        <v>9088476900</v>
      </c>
      <c r="E10" s="16">
        <v>65973396</v>
      </c>
      <c r="F10" s="16">
        <f t="shared" si="0"/>
        <v>9154450296</v>
      </c>
    </row>
    <row r="11" spans="1:6">
      <c r="A11" s="16" t="s">
        <v>197</v>
      </c>
      <c r="B11" s="16">
        <v>7754129665</v>
      </c>
      <c r="C11" s="16">
        <v>1342655724</v>
      </c>
      <c r="D11" s="16">
        <f>C11+B11</f>
        <v>9096785389</v>
      </c>
      <c r="E11" s="16">
        <v>49847445</v>
      </c>
      <c r="F11" s="16">
        <f t="shared" si="0"/>
        <v>9146632834</v>
      </c>
    </row>
    <row r="12" spans="1:6">
      <c r="A12" s="16" t="s">
        <v>198</v>
      </c>
      <c r="B12" s="16">
        <v>7753379078</v>
      </c>
      <c r="C12" s="16">
        <v>1342505605</v>
      </c>
      <c r="D12" s="16">
        <f>C12+B12</f>
        <v>9095884683</v>
      </c>
      <c r="E12" s="16">
        <v>49847445</v>
      </c>
      <c r="F12" s="16">
        <f t="shared" si="0"/>
        <v>9145732128</v>
      </c>
    </row>
    <row r="13" spans="1:6">
      <c r="A13" s="16" t="s">
        <v>199</v>
      </c>
      <c r="B13" s="16">
        <v>7753379078</v>
      </c>
      <c r="C13" s="16">
        <v>1342505605</v>
      </c>
      <c r="D13" s="16">
        <f>C13+B13</f>
        <v>9095884683</v>
      </c>
      <c r="E13" s="16">
        <v>49847445</v>
      </c>
      <c r="F13" s="16">
        <f t="shared" si="0"/>
        <v>9145732128</v>
      </c>
    </row>
    <row r="14" spans="1:6" s="134" customFormat="1">
      <c r="A14" s="72" t="s">
        <v>162</v>
      </c>
      <c r="B14" s="72">
        <f>SUM(B2:B13)</f>
        <v>92591237307</v>
      </c>
      <c r="C14" s="72">
        <f>SUM(C2:C13)</f>
        <v>16005907535</v>
      </c>
      <c r="D14" s="153">
        <f>SUM(D2:D13)</f>
        <v>108597144842</v>
      </c>
      <c r="E14" s="72">
        <f>SUM(E2:E13)</f>
        <v>611253021</v>
      </c>
      <c r="F14" s="153">
        <f>SUM(F2:F13)</f>
        <v>109208397863</v>
      </c>
    </row>
    <row r="15" spans="1:6">
      <c r="A15" s="16"/>
      <c r="B15" s="16"/>
      <c r="C15" s="16"/>
      <c r="D15" s="16"/>
      <c r="E15" s="16"/>
      <c r="F15" s="16"/>
    </row>
    <row r="16" spans="1:6">
      <c r="A16" s="16"/>
      <c r="B16" s="16"/>
      <c r="C16" s="16"/>
      <c r="D16" s="16"/>
      <c r="E16" s="16"/>
      <c r="F16" s="16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6"/>
  <sheetViews>
    <sheetView rightToLeft="1" tabSelected="1" workbookViewId="0">
      <selection activeCell="G9" sqref="G9"/>
    </sheetView>
  </sheetViews>
  <sheetFormatPr defaultRowHeight="15"/>
  <cols>
    <col min="2" max="2" width="16.5" customWidth="1"/>
    <col min="3" max="3" width="15.25" customWidth="1"/>
    <col min="4" max="4" width="16.5" customWidth="1"/>
  </cols>
  <sheetData>
    <row r="1" spans="1:4">
      <c r="A1" s="16" t="s">
        <v>1</v>
      </c>
      <c r="B1" s="16" t="s">
        <v>275</v>
      </c>
      <c r="C1" s="16" t="s">
        <v>276</v>
      </c>
      <c r="D1" s="16" t="s">
        <v>277</v>
      </c>
    </row>
    <row r="2" spans="1:4">
      <c r="A2" s="16" t="s">
        <v>271</v>
      </c>
      <c r="B2" s="16">
        <v>66694470488</v>
      </c>
      <c r="C2" s="16"/>
      <c r="D2" s="16">
        <v>192466000</v>
      </c>
    </row>
    <row r="3" spans="1:4">
      <c r="A3" s="16" t="s">
        <v>272</v>
      </c>
      <c r="B3" s="16"/>
      <c r="C3" s="16"/>
      <c r="D3" s="16">
        <v>2631149800</v>
      </c>
    </row>
    <row r="4" spans="1:4">
      <c r="A4" s="16" t="s">
        <v>273</v>
      </c>
      <c r="B4" s="16">
        <v>16374895397</v>
      </c>
      <c r="C4" s="16">
        <v>2392720000</v>
      </c>
      <c r="D4" s="16"/>
    </row>
    <row r="5" spans="1:4">
      <c r="A5" s="16" t="s">
        <v>274</v>
      </c>
      <c r="B5" s="16"/>
      <c r="C5" s="16"/>
      <c r="D5" s="16"/>
    </row>
    <row r="6" spans="1:4">
      <c r="A6" s="16"/>
      <c r="B6" s="16"/>
      <c r="C6" s="16"/>
      <c r="D6" s="1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موافقتنامه</vt:lpstr>
      <vt:lpstr>کل فصول</vt:lpstr>
      <vt:lpstr>Sheet5</vt:lpstr>
      <vt:lpstr>Sheet4</vt:lpstr>
      <vt:lpstr>Sheet6</vt:lpstr>
      <vt:lpstr>Sheet7</vt:lpstr>
      <vt:lpstr>Sheet8</vt:lpstr>
      <vt:lpstr>Sheet1</vt:lpstr>
      <vt:lpstr>Sheet2</vt:lpstr>
      <vt:lpstr>Sheet3</vt:lpstr>
      <vt:lpstr>Sheet9</vt:lpstr>
      <vt:lpstr>Sheet10</vt:lpstr>
      <vt:lpstr>Sheet11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NPSoft</cp:lastModifiedBy>
  <cp:lastPrinted>2025-04-05T09:35:55Z</cp:lastPrinted>
  <dcterms:created xsi:type="dcterms:W3CDTF">2024-09-01T03:51:48Z</dcterms:created>
  <dcterms:modified xsi:type="dcterms:W3CDTF">2025-04-05T09:51:59Z</dcterms:modified>
</cp:coreProperties>
</file>